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75" windowWidth="21840" windowHeight="11010"/>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71027"/>
</workbook>
</file>

<file path=xl/calcChain.xml><?xml version="1.0" encoding="utf-8"?>
<calcChain xmlns="http://schemas.openxmlformats.org/spreadsheetml/2006/main">
  <c r="J11" i="15" l="1"/>
  <c r="J11" i="10"/>
  <c r="K33" i="3" l="1"/>
  <c r="K28" i="3"/>
  <c r="D58" i="2"/>
  <c r="K53" i="2"/>
  <c r="K27" i="2"/>
  <c r="D59" i="2" s="1"/>
  <c r="K58" i="2" l="1"/>
  <c r="F41" i="13"/>
  <c r="F15" i="13"/>
  <c r="L28" i="6"/>
  <c r="K28" i="6"/>
  <c r="L25" i="6"/>
  <c r="K25" i="6"/>
  <c r="L22" i="6"/>
  <c r="K22" i="6"/>
  <c r="L19" i="6"/>
  <c r="K19" i="6"/>
  <c r="L16" i="6"/>
  <c r="K16" i="6"/>
  <c r="L13" i="6"/>
  <c r="K13" i="6"/>
  <c r="L10" i="6"/>
  <c r="K10" i="6"/>
  <c r="A63" i="4" l="1"/>
  <c r="J63" i="4" s="1"/>
  <c r="F63" i="4"/>
  <c r="A64" i="4"/>
  <c r="K54" i="3"/>
  <c r="I5" i="12" l="1"/>
  <c r="H40" i="15"/>
  <c r="H35" i="15"/>
  <c r="H32" i="15"/>
  <c r="H29" i="15"/>
  <c r="J17" i="15"/>
  <c r="J19" i="15"/>
  <c r="J17" i="10"/>
  <c r="J19" i="10"/>
  <c r="E11" i="15" l="1"/>
  <c r="F46" i="13"/>
  <c r="J46" i="13" s="1"/>
  <c r="J41" i="13"/>
  <c r="F38" i="13"/>
  <c r="J38" i="13" s="1"/>
  <c r="F35" i="15" l="1"/>
  <c r="F32" i="15"/>
  <c r="H35" i="12"/>
  <c r="K38" i="12" s="1"/>
  <c r="K48" i="3"/>
  <c r="K30" i="4"/>
  <c r="G23" i="4"/>
  <c r="K42" i="3"/>
  <c r="K36" i="3"/>
  <c r="K39" i="3"/>
  <c r="H13" i="6" l="1"/>
  <c r="H46" i="6" s="1"/>
  <c r="K45" i="3"/>
  <c r="K4" i="5"/>
  <c r="K13" i="5" s="1"/>
  <c r="F20" i="5" s="1"/>
  <c r="F40" i="7" l="1"/>
  <c r="F37" i="7"/>
  <c r="E11" i="10"/>
  <c r="F44" i="7"/>
  <c r="A20" i="5"/>
  <c r="A21" i="5"/>
  <c r="H39" i="14"/>
  <c r="H34" i="14"/>
  <c r="H31" i="14"/>
  <c r="H28" i="14"/>
  <c r="F35" i="10" l="1"/>
  <c r="J20" i="5"/>
  <c r="K23" i="5" s="1"/>
  <c r="D32" i="15"/>
  <c r="D31" i="14"/>
  <c r="J9" i="15"/>
  <c r="E9" i="15"/>
  <c r="D7" i="15"/>
  <c r="A24" i="14"/>
  <c r="J18" i="14"/>
  <c r="J7" i="14"/>
  <c r="E7" i="14"/>
  <c r="D5" i="14"/>
  <c r="D38" i="13" l="1"/>
  <c r="J35" i="15" l="1"/>
  <c r="F40" i="15"/>
  <c r="J40" i="15" s="1"/>
  <c r="J32" i="15"/>
  <c r="H14" i="4"/>
  <c r="H39" i="10"/>
  <c r="H35" i="10"/>
  <c r="H32" i="10"/>
  <c r="H29" i="10"/>
  <c r="J18" i="9"/>
  <c r="H38" i="9"/>
  <c r="H34" i="9"/>
  <c r="H31" i="9"/>
  <c r="H28" i="9"/>
  <c r="A24" i="9"/>
  <c r="J44" i="7" l="1"/>
  <c r="J9" i="10"/>
  <c r="E9" i="10"/>
  <c r="D7" i="10"/>
  <c r="D32" i="10"/>
  <c r="D37" i="7"/>
  <c r="D31" i="9"/>
  <c r="J7" i="9"/>
  <c r="E7" i="9"/>
  <c r="D5" i="9"/>
  <c r="J40" i="7"/>
  <c r="J37" i="7" l="1"/>
  <c r="K60" i="3"/>
  <c r="K4" i="4" l="1"/>
  <c r="K10" i="4" l="1"/>
  <c r="K13" i="4" s="1"/>
  <c r="K26" i="4" s="1"/>
  <c r="H10" i="6" s="1"/>
  <c r="H34" i="6" s="1"/>
  <c r="L34" i="6" s="1"/>
  <c r="J35" i="10"/>
  <c r="F32" i="10"/>
  <c r="J32" i="10" s="1"/>
  <c r="K34" i="4" l="1"/>
  <c r="F39" i="10"/>
  <c r="J39" i="10" s="1"/>
  <c r="D9" i="7" l="1"/>
  <c r="H43" i="6"/>
  <c r="F15" i="7" s="1"/>
  <c r="F19" i="7" l="1"/>
  <c r="J19" i="7" s="1"/>
  <c r="E9" i="9"/>
  <c r="J9" i="9" s="1"/>
  <c r="J15" i="7"/>
  <c r="F12" i="7"/>
  <c r="J12" i="7" s="1"/>
  <c r="E9" i="14"/>
  <c r="J9" i="14" s="1"/>
  <c r="F20" i="13"/>
  <c r="J20" i="13" s="1"/>
  <c r="J15" i="13"/>
  <c r="F12" i="13"/>
  <c r="J12" i="13" s="1"/>
  <c r="K35" i="12"/>
  <c r="K42" i="12" s="1"/>
  <c r="K45" i="12" s="1"/>
  <c r="K51" i="12" s="1"/>
  <c r="K54" i="12" s="1"/>
  <c r="D9" i="13" s="1"/>
  <c r="D35" i="13" s="1"/>
  <c r="F9" i="7"/>
  <c r="F34" i="7"/>
  <c r="D29" i="10"/>
  <c r="F29" i="10" s="1"/>
  <c r="J29" i="10" s="1"/>
  <c r="J42" i="10" s="1"/>
  <c r="F34" i="9" l="1"/>
  <c r="J34" i="9" s="1"/>
  <c r="F31" i="9"/>
  <c r="J31" i="9" s="1"/>
  <c r="F31" i="14"/>
  <c r="J31" i="14" s="1"/>
  <c r="F34" i="14"/>
  <c r="J34" i="14" s="1"/>
  <c r="F9" i="13"/>
  <c r="J9" i="13" s="1"/>
  <c r="J23" i="13" s="1"/>
  <c r="F39" i="14"/>
  <c r="J39" i="14" s="1"/>
  <c r="D29" i="15"/>
  <c r="F29" i="15" s="1"/>
  <c r="J29" i="15" s="1"/>
  <c r="J43" i="15" s="1"/>
  <c r="D28" i="14"/>
  <c r="F28" i="14" s="1"/>
  <c r="J28" i="14" s="1"/>
  <c r="F35" i="13"/>
  <c r="J35" i="13" s="1"/>
  <c r="J49" i="13" s="1"/>
  <c r="D34" i="7"/>
  <c r="J34" i="7" s="1"/>
  <c r="J47" i="7" s="1"/>
  <c r="J9" i="7"/>
  <c r="J22" i="7" s="1"/>
  <c r="D28" i="9"/>
  <c r="F38" i="9"/>
  <c r="J38" i="9" s="1"/>
  <c r="J42" i="14" l="1"/>
  <c r="F28" i="9"/>
  <c r="J28" i="9" s="1"/>
  <c r="J41" i="9" s="1"/>
</calcChain>
</file>

<file path=xl/sharedStrings.xml><?xml version="1.0" encoding="utf-8"?>
<sst xmlns="http://schemas.openxmlformats.org/spreadsheetml/2006/main" count="598" uniqueCount="354">
  <si>
    <t>To be completed by all GMS, PMS, SPMS and APMS GP (and non-GP) providers who are partners or 'single-handers'</t>
  </si>
  <si>
    <t>Box</t>
  </si>
  <si>
    <t>Provider's full name</t>
  </si>
  <si>
    <t>A</t>
  </si>
  <si>
    <t>Type of contract (ie GMS, PMS, SPMS, APMS)</t>
  </si>
  <si>
    <t>B</t>
  </si>
  <si>
    <t>that this certificate refers to.</t>
  </si>
  <si>
    <t>NI number or pension scheme ref no</t>
  </si>
  <si>
    <t>C</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</si>
  <si>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</si>
  <si>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</si>
  <si>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</si>
  <si>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</si>
  <si>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</si>
  <si>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</si>
  <si>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</si>
  <si>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</si>
  <si>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</si>
  <si>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</si>
  <si>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</si>
  <si>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</si>
  <si>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</si>
  <si>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</si>
  <si>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</si>
  <si>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</si>
  <si>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</si>
  <si>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</si>
  <si>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</si>
  <si>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</si>
  <si>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</si>
  <si>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</si>
  <si>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</si>
  <si>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</si>
  <si>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</si>
  <si>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</si>
  <si>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</si>
  <si>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</si>
  <si>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r>
      <t xml:space="preserve">Practice reference number </t>
    </r>
    <r>
      <rPr>
        <b/>
        <sz val="8"/>
        <rFont val="Arial"/>
        <family val="2"/>
      </rPr>
      <t>and</t>
    </r>
    <r>
      <rPr>
        <sz val="8"/>
        <rFont val="Arial"/>
        <family val="2"/>
      </rPr>
      <t xml:space="preserve"> scheme </t>
    </r>
  </si>
  <si>
    <t>GP (and non GP) Providers Annual Certificate of Pensionable Profits 2015/16</t>
  </si>
  <si>
    <t>Pensionable pay relating to the NHS Pension Scheme year ended 31 March 2016</t>
  </si>
  <si>
    <t>not fed through the practice accounts (e.g. 30/06/2015, 31/03/2016)</t>
  </si>
  <si>
    <t>If you have started in practice during 2015/16, please enter the date</t>
  </si>
  <si>
    <t>If you have retired from the scheme during 2015/16, please enter your</t>
  </si>
  <si>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</si>
  <si>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</si>
  <si>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</si>
  <si>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</si>
  <si>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</si>
  <si>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</si>
  <si>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State the amount of income included in box 1 above relating to non NHS income</t>
  </si>
  <si>
    <t>State the amount of income included in box 2 above relating to non NHS income</t>
  </si>
  <si>
    <t>State the amount of income included in box 3 above relating to non NHS income</t>
  </si>
  <si>
    <t>State the amount of income included in box 4 above relating to non NHS income</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</si>
  <si>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</si>
  <si>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</si>
  <si>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</si>
  <si>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</si>
  <si>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</si>
  <si>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</si>
  <si>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</si>
  <si>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</si>
  <si>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(e.g. 30/06/2015, 31/03/2016) </t>
  </si>
  <si>
    <t xml:space="preserve">Specify your GP (or non-GP) share of income declared in boxes 3.29 &amp; 3.50 of the full practice </t>
  </si>
  <si>
    <t>practice partnership tax return of your medical practice, adjusted for tax purposes (i.e. reflects</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</si>
  <si>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</si>
  <si>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</si>
  <si>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</si>
  <si>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</si>
  <si>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</si>
  <si>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</si>
  <si>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</si>
  <si>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</si>
  <si>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</si>
  <si>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</si>
  <si>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</si>
  <si>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</si>
  <si>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</si>
  <si>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</si>
  <si>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</si>
  <si>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</si>
  <si>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</si>
  <si>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</si>
  <si>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</si>
  <si>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</si>
  <si>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</si>
  <si>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</si>
  <si>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</si>
  <si>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</si>
  <si>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</si>
  <si>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</si>
  <si>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</si>
  <si>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</si>
  <si>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</si>
  <si>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</si>
  <si>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</si>
  <si>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</si>
  <si>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</si>
  <si>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</si>
  <si>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</si>
  <si>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</si>
  <si>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</si>
  <si>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</si>
  <si>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</si>
  <si>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</si>
  <si>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Pension overlap generated in the year</t>
  </si>
  <si>
    <t>35b</t>
  </si>
  <si>
    <t>Deduct pension overlap profits used this year</t>
  </si>
  <si>
    <t>Pension overlap profits carried forward</t>
  </si>
  <si>
    <t>35c</t>
  </si>
  <si>
    <t>or set back against previous years' income</t>
  </si>
  <si>
    <t>This is your pensionable profit for GMS, PMS, SPMS or APMS purposes</t>
  </si>
  <si>
    <t>This is your pensionable profit for GP SOLO purposes</t>
  </si>
  <si>
    <t xml:space="preserve">Memo   </t>
  </si>
  <si>
    <t>38a</t>
  </si>
  <si>
    <t>38b</t>
  </si>
  <si>
    <t>38c</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</si>
  <si>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</si>
  <si>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</si>
  <si>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</si>
  <si>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</si>
  <si>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</si>
  <si>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</si>
  <si>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</si>
  <si>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</si>
  <si>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r>
      <t xml:space="preserve">Enter the amount of </t>
    </r>
    <r>
      <rPr>
        <b/>
        <sz val="8"/>
        <rFont val="Arial"/>
        <family val="2"/>
      </rPr>
      <t xml:space="preserve">SENIORITY </t>
    </r>
    <r>
      <rPr>
        <sz val="8"/>
        <rFont val="Arial"/>
        <family val="2"/>
      </rPr>
      <t>allocated to you per the practice accounts and included in</t>
    </r>
  </si>
  <si>
    <t>your income above</t>
  </si>
  <si>
    <t>be below this published amount because of income pensioned elsewhere.  Where that is the case,</t>
  </si>
  <si>
    <t>Calculation of non-NHS expenses</t>
  </si>
  <si>
    <t xml:space="preserve">If the standard method shown cannot be used, the alternative method shown must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</si>
  <si>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</si>
  <si>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</si>
  <si>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</si>
  <si>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(non NHS income is less than 10% of total income and less than £25,000)</t>
  </si>
  <si>
    <t>Divide Non-NHS income (box 12)</t>
  </si>
  <si>
    <t>By total income (box 6)</t>
  </si>
  <si>
    <t>Expenses (box 19)</t>
  </si>
  <si>
    <t>Non-NHS expenses</t>
  </si>
  <si>
    <t>Amount of pension cap for added years purposes for the year (This is £149,400 for 2015/16, but may</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</si>
  <si>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</si>
  <si>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</si>
  <si>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</si>
  <si>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</si>
  <si>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</si>
  <si>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</si>
  <si>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</si>
  <si>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</si>
  <si>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</si>
  <si>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</si>
  <si>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</si>
  <si>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</si>
  <si>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</si>
  <si>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</si>
  <si>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</si>
  <si>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</si>
  <si>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</si>
  <si>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</si>
  <si>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</si>
  <si>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</si>
  <si>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</si>
  <si>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</si>
  <si>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</si>
  <si>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</si>
  <si>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</si>
  <si>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</si>
  <si>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</si>
  <si>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74a</t>
  </si>
  <si>
    <t>Contributions due</t>
  </si>
  <si>
    <t>Contributions due less contributions paid</t>
  </si>
  <si>
    <t>GMS, PMS, SPMS or APMS contract</t>
  </si>
  <si>
    <t>Declaration of NHS pensionable profits in respect of GMS, PMS, SPMS or APMS income plus solo for 2015/16</t>
  </si>
  <si>
    <t>Provider's name</t>
  </si>
  <si>
    <t>NI Number or pension scheme ref no</t>
  </si>
  <si>
    <t>Practice reference number</t>
  </si>
  <si>
    <t>Pensionable profit</t>
  </si>
  <si>
    <t>Pensionable profit for added years</t>
  </si>
  <si>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</si>
  <si>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</si>
  <si>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GP (or non-GP)</t>
  </si>
  <si>
    <t>Date</t>
  </si>
  <si>
    <t>Provider's signature</t>
  </si>
  <si>
    <t>Additional information</t>
  </si>
  <si>
    <t>Declaration of other employing authority solo income for 2015/16</t>
  </si>
  <si>
    <t>I have arranged for my solo underpaid contributions to be collected from my main practice contract</t>
  </si>
  <si>
    <t>I will arrange with you (the GP SOLO Employing Authority provider) to adjust for any under/overpayment.</t>
  </si>
  <si>
    <t>Employing Autohrity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</si>
  <si>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</si>
  <si>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</si>
  <si>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</si>
  <si>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92a</t>
  </si>
  <si>
    <t>92b</t>
  </si>
  <si>
    <t>109a</t>
  </si>
  <si>
    <t>Tick if earnings cap applies to your added years purchase</t>
  </si>
  <si>
    <t>Tick this box if figures in this certificate are from a provisional tax return</t>
  </si>
  <si>
    <t>N.B.  Using an alternative method of calculating non-NHS expenses can affect the level of your superannuable practitioner pay. NHS Pensions cannot offer advice on which method may be most applicable or beneficial to you. Professional advice must be sought from your accountant or independant financial advisor should you require it.</t>
  </si>
  <si>
    <r>
      <rPr>
        <b/>
        <sz val="8"/>
        <rFont val="Arial"/>
        <family val="2"/>
      </rPr>
      <t>Add:</t>
    </r>
    <r>
      <rPr>
        <sz val="8"/>
        <rFont val="Arial"/>
        <family val="2"/>
      </rPr>
      <t xml:space="preserve"> GP SOLO income deducted from pensionable pay at box 37</t>
    </r>
  </si>
  <si>
    <t>P</t>
  </si>
  <si>
    <t>Tiers</t>
  </si>
  <si>
    <t>Ee rates</t>
  </si>
  <si>
    <t>Er rate</t>
  </si>
  <si>
    <t>A copy of this form should be sent to each Employing Authority from whom you have earned SOLO income during 2015/16</t>
  </si>
  <si>
    <t>minus boxes 26 &amp; 27 where income is below £82,000 on the self-employment (short) pages.</t>
  </si>
  <si>
    <t>Use this page to provide any additional information and calculations</t>
  </si>
  <si>
    <t>Money Purchase AVC%</t>
  </si>
  <si>
    <t>Money Purchase amount</t>
  </si>
  <si>
    <t>Additional pension amount</t>
  </si>
  <si>
    <t>below £82,000 on the 'short' pages</t>
  </si>
  <si>
    <r>
      <rPr>
        <b/>
        <sz val="8"/>
        <rFont val="Arial"/>
        <family val="2"/>
      </rPr>
      <t>Add:</t>
    </r>
    <r>
      <rPr>
        <sz val="8"/>
        <rFont val="Arial"/>
        <family val="2"/>
      </rPr>
      <t xml:space="preserve"> The pensionable amount of other salaried income treated as practitioner pay (hospital bed fund posts)</t>
    </r>
  </si>
  <si>
    <r>
      <rPr>
        <b/>
        <sz val="8"/>
        <rFont val="Arial"/>
        <family val="2"/>
      </rPr>
      <t>Add:</t>
    </r>
    <r>
      <rPr>
        <sz val="8"/>
        <rFont val="Arial"/>
        <family val="2"/>
      </rPr>
      <t xml:space="preserve"> Pensionable GP SOLO income not already included in box 47 above</t>
    </r>
  </si>
  <si>
    <r>
      <rPr>
        <b/>
        <sz val="8"/>
        <rFont val="Arial"/>
        <family val="2"/>
      </rPr>
      <t>Add:</t>
    </r>
    <r>
      <rPr>
        <sz val="8"/>
        <rFont val="Arial"/>
        <family val="2"/>
      </rPr>
      <t xml:space="preserve"> Pensionable practitioner income from the Limited Company Certificate of pensionable profit</t>
    </r>
  </si>
  <si>
    <r>
      <rPr>
        <b/>
        <sz val="8"/>
        <rFont val="Arial"/>
        <family val="2"/>
      </rPr>
      <t>Add:</t>
    </r>
    <r>
      <rPr>
        <sz val="8"/>
        <rFont val="Arial"/>
        <family val="2"/>
      </rPr>
      <t xml:space="preserve"> Any other pensionable practitioner pay not included above; eg other type 1 practitioner certificate</t>
    </r>
  </si>
  <si>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</si>
  <si>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</si>
  <si>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GP SOLO income not already included in box 47</t>
    </r>
  </si>
  <si>
    <t>above</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</si>
  <si>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</si>
  <si>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</si>
  <si>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</si>
  <si>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</si>
  <si>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</si>
  <si>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</si>
  <si>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1995/2008</t>
  </si>
  <si>
    <t>Calculation of NHS Pension Scheme contributions (1995/2008 Scheme)</t>
  </si>
  <si>
    <t>Calculation of NHS Pension Scheme contributions (2015 Scheme)</t>
  </si>
  <si>
    <t>Tick this box if you have entered the 2015 NHS pension scheme</t>
  </si>
  <si>
    <t>If box L is ticked please provide the date of entering the 2015 scheme</t>
  </si>
  <si>
    <t>L</t>
  </si>
  <si>
    <t>M</t>
  </si>
  <si>
    <t>(For benefits in the 1995 or 2008 schemes only)</t>
  </si>
  <si>
    <t>(For benefits in the 2015 scheme only)</t>
  </si>
  <si>
    <t>Total of boxes 24-29</t>
  </si>
  <si>
    <t>Total of boxes 34-35</t>
  </si>
  <si>
    <t>Taken from box 32</t>
  </si>
  <si>
    <t>This is your total pensionable profit for GMS, PMS, SPMS or APMS and SOLO purposes</t>
  </si>
  <si>
    <t xml:space="preserve">If you cannot use the standard or alternative non-NHS expense calculations explain your own method of </t>
  </si>
  <si>
    <t>notes about retirement, 24 hour retirement, seniority, added years capped income etc.</t>
  </si>
  <si>
    <t>Also use this box to provide any other information that may assist the processing of this certificate, including</t>
  </si>
  <si>
    <t>non-NHS expense calculation here.</t>
  </si>
  <si>
    <t>55a</t>
  </si>
  <si>
    <t>56a</t>
  </si>
  <si>
    <t>58a</t>
  </si>
  <si>
    <t>60a</t>
  </si>
  <si>
    <t>61a</t>
  </si>
  <si>
    <t>62a</t>
  </si>
  <si>
    <t>63a</t>
  </si>
  <si>
    <t>64a</t>
  </si>
  <si>
    <t>65a</t>
  </si>
  <si>
    <t>73a</t>
  </si>
  <si>
    <t>75a</t>
  </si>
  <si>
    <t>76a</t>
  </si>
  <si>
    <t>77a</t>
  </si>
  <si>
    <t>78a</t>
  </si>
  <si>
    <t>79a</t>
  </si>
  <si>
    <t>80a</t>
  </si>
  <si>
    <t>81a</t>
  </si>
  <si>
    <t>82a</t>
  </si>
  <si>
    <t>83a</t>
  </si>
  <si>
    <t>84a</t>
  </si>
  <si>
    <t>85a</t>
  </si>
  <si>
    <t>86a</t>
  </si>
  <si>
    <t>87a</t>
  </si>
  <si>
    <t>88a</t>
  </si>
  <si>
    <t>N</t>
  </si>
  <si>
    <t>O</t>
  </si>
  <si>
    <t>Q</t>
  </si>
  <si>
    <t>R</t>
  </si>
  <si>
    <t>S</t>
  </si>
  <si>
    <t>Tier rates for employee contributions</t>
  </si>
  <si>
    <t>Tier rate applicable</t>
  </si>
  <si>
    <t>Apply tier rate below</t>
  </si>
  <si>
    <t>Main practice income from box 36</t>
  </si>
  <si>
    <t>GP Solo income from box 37</t>
  </si>
  <si>
    <t>Add your remaining income from other practitioner sources, but do not include locum income earned in the 2015 scheme - see special note.</t>
  </si>
  <si>
    <t>Total</t>
  </si>
  <si>
    <t>2015 Scheme tier rate</t>
  </si>
  <si>
    <t>Increase by 365 days divided by the days from entry to the 2015 scheme to 31 March 2016</t>
  </si>
  <si>
    <t>Add the annualised aggregate of your locum income, calculated separately where necessary as per the guidance notes</t>
  </si>
  <si>
    <t>If you were not a member of an NHS pension scheme for a period of 365 days between 1 April 2015 and 31 March 2016, or at the start of the year and then continuously until leaving before 31 March 2016, please tick the box below and consult the guidance notes to apportion your income from boxes 36 and 37 between the schemes.</t>
  </si>
  <si>
    <t>Where you have ticked box N above and entered a date in box M of page 1 please apportion your practitioner and GP Solo income around that date.  The guidance notes offer assistance.</t>
  </si>
  <si>
    <t>If you were a member of the 1995/2008 and/or 2015 schemes for 365 days between 1 April 2015 and 31 March 2016, please tick box N below and proceed to record your actual pensionable pay, regardless of the scheme to which it relates, in the boxes below to determine the contribution tier to be applied to all of your practitioner income.
You should also tick this box if you were in an NHS pension shceme at 1 April 2015 and then continuously until leaving at some point before 31 March 2016.  If you have not ticked box N please complete page 7 also.</t>
  </si>
  <si>
    <t>93a</t>
  </si>
  <si>
    <t>75b</t>
  </si>
  <si>
    <t>Boxes 77 to 80 include the amount of pensionable pay in box 55 or 57 multiplied by the relevant % in box 73 to 76 above.</t>
  </si>
  <si>
    <t>Boxes 94 to 97 include the amount of pensionable pay in box 56 or 58 multiplied by the relevant % in box 90 to 93 above.</t>
  </si>
  <si>
    <t>75c</t>
  </si>
  <si>
    <t>75d</t>
  </si>
  <si>
    <t>75e</t>
  </si>
  <si>
    <t>90a</t>
  </si>
  <si>
    <t>91a</t>
  </si>
  <si>
    <t>92c</t>
  </si>
  <si>
    <t>92d</t>
  </si>
  <si>
    <t>92e</t>
  </si>
  <si>
    <t>89a</t>
  </si>
  <si>
    <t>94a</t>
  </si>
  <si>
    <t>95a</t>
  </si>
  <si>
    <t>96a</t>
  </si>
  <si>
    <t>97a</t>
  </si>
  <si>
    <t>98a</t>
  </si>
  <si>
    <t>99a</t>
  </si>
  <si>
    <t>100a</t>
  </si>
  <si>
    <t>101a</t>
  </si>
  <si>
    <t>102a</t>
  </si>
  <si>
    <t>103a</t>
  </si>
  <si>
    <t>104a</t>
  </si>
  <si>
    <t>105a</t>
  </si>
  <si>
    <t>106a</t>
  </si>
  <si>
    <t>Boxes 77a to 80a include the amount of pensionable pay in box 55a or 57a multiplied be the relevant % in box 73a to 76a above.</t>
  </si>
  <si>
    <t>Boxes 94a to 97a include the amount of pensionable pay in box 55a or 57a multiplied be the relevant % in box 90a to 93a above.</t>
  </si>
  <si>
    <t>110a</t>
  </si>
  <si>
    <t>110b</t>
  </si>
  <si>
    <t>108a</t>
  </si>
  <si>
    <t>110c</t>
  </si>
  <si>
    <t>110d</t>
  </si>
  <si>
    <t>110e</t>
  </si>
  <si>
    <t>111a</t>
  </si>
  <si>
    <t>112a</t>
  </si>
  <si>
    <t>113a</t>
  </si>
  <si>
    <t>114a</t>
  </si>
  <si>
    <t>115a</t>
  </si>
  <si>
    <t>116a</t>
  </si>
  <si>
    <t>117a</t>
  </si>
  <si>
    <t>118a</t>
  </si>
  <si>
    <t>119a</t>
  </si>
  <si>
    <t>120a</t>
  </si>
  <si>
    <t>121a</t>
  </si>
  <si>
    <t>122a</t>
  </si>
  <si>
    <t>123a</t>
  </si>
  <si>
    <t>124a</t>
  </si>
  <si>
    <t>please enter the lower amount here and explain in box 107 where the balance has been allocated).</t>
  </si>
  <si>
    <t>If the above calculation and allocation ratio does not give you a fair conclusion, you must use an alternative method of your own, and clearly explain your reasons and methodology in box 107 on page 10.</t>
  </si>
  <si>
    <t>This is your 1995/2008 tier rate based upon the actual aggregate figure in box 65 above.</t>
  </si>
  <si>
    <t>2015 practitioner income from box 65a above</t>
  </si>
  <si>
    <t>This is your 2015 tier rate based upon the figure in box 71 above.</t>
  </si>
  <si>
    <r>
      <rPr>
        <b/>
        <sz val="8"/>
        <rFont val="Arial"/>
        <family val="2"/>
      </rPr>
      <t>Add:</t>
    </r>
    <r>
      <rPr>
        <sz val="8"/>
        <rFont val="Arial"/>
        <family val="2"/>
      </rPr>
      <t xml:space="preserve"> Your non NHS expenses (box 39 to 45 or from box 107 under your own method)</t>
    </r>
  </si>
  <si>
    <t>tick this box and enter your explanation in the box 107.</t>
  </si>
  <si>
    <t>ERRBO amount</t>
  </si>
  <si>
    <t>* You must enter zero or the actual % in boxes 73, 74 &amp; 75, and 90, 91 &amp; 92 and zero or the actual amount in boxes 75a, 75b &amp; 75c and 92a, 92b &amp; 92c.</t>
  </si>
  <si>
    <t>75f</t>
  </si>
  <si>
    <t>92f</t>
  </si>
  <si>
    <t>100f</t>
  </si>
  <si>
    <t>* You must enter zero or the actual % in boxes 73a, 74a &amp; 75c, and 90a, 91a &amp; 92c and zero or the actual amount in boxes 75d, 75e &amp; 75f and 92d, 92e &amp; 92f.</t>
  </si>
  <si>
    <t>Host (i.e. commissioning) PCSE/DCCG/LHB</t>
  </si>
  <si>
    <t>Boxes 81 to 84 include the contributions already paid and recorded by the PCSE/DCCG/LHB for 2015/16 in respect of practice income.</t>
  </si>
  <si>
    <t>Boxes 98 to 101 include the contributions already paid and recorded by the PCSE/DCCG/LHB for 2015/16 in respect of GP solo income.</t>
  </si>
  <si>
    <t>Boxes 81a to 84a include the contributions already paid and recorded by the PCSE/DCCG/LHB for 2015/16 in respect of practice income.</t>
  </si>
  <si>
    <t>Boxes 98a to 101a include the contributions already paid and recorded by the PCSE/DCCG/LHB for 2015/16 in respect of GP solo income.</t>
  </si>
  <si>
    <t>You must send the certificate to the PCSE/DCCG/LHB as soon as possible and NO LATER THAN 28th February 2017.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t>
  </si>
  <si>
    <t>Where a shortfall/overpayment of contributions has arisen at box 89 and box 106 in respect of income declared at box 36 and 37, it is possible to arrange for the payment/repayment of this amount through the PCSE/DCCG/LHB, either by cheque or deduction from the GMS, PMS, SPMS or APMS contract. One of the following boxes MUST be ticked to indicate how shortfalls/overpayments are to be collected/repaid.</t>
  </si>
  <si>
    <t>I have checked the figures shown in boxes 36 and 37 of this certificate and am satisfied that they appear consistent with the relevant NHS work and income that this PCSE/DCCG/LHB is aware of and confirm that they have been used to confirm, record and pay over to NHS Pensions the appropriate NHS Pension Scheme contributions for the year to which this certificate relates.</t>
  </si>
  <si>
    <t>Where a shortfall/overpayment of contributions has arisen at box 89a and box 106a in respect of income declared at box 36 and 37, it is possible to arrange for the payment/repayment of this amount through the PCSE/DCCG/LHB, either by cheque or deduction from the GMS, PMS, SPMS or APMS contract. One of the following boxes MUST be ticked to indicate how shortfalls/overpayments are to be collected/repaid.</t>
  </si>
  <si>
    <t>You must send the certificate to the PCSE/DCCG/LHB as soon as possible and NO LATER THAN 28th February 2017.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</si>
  <si>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Where a shortfall/overpayment of contributions has arisen at box 106 in respect of income declared at box 37, it is possible to arrange for the payment/refund of this amount through the PCSE/DCCG/LHB, either by cheque or deduction from the GMS, PMS, SPMS or APMS contract. One of the following boxes MUST be ticked to indicate how shortfalls/overpayments are to be collected/repaid.</t>
  </si>
  <si>
    <t>Where a shortfall/overpayment of contributions has arisen at box 106a in respect of income declared at box 37, it is possible to arrange for the payment/refund of this amount through the PCSE/DCCG/LHB, either by cheque or deduction from the GMS, PMS, SPMS or APMS contract. One of the following boxes MUST be ticked to indicate how shortfalls/overpayments are to be collected/repaid.</t>
  </si>
  <si>
    <t>PCSE/DCCG/LHB Agreement</t>
  </si>
  <si>
    <t>PCSE/DCCG/LHB authorised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</si>
</sst>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19"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sz val="8"/>
      <color theme="0"/>
      <name val="Arial"/>
      <family val="2"/>
    </font>
    <font>
      <b/>
      <i/>
      <sz val="8"/>
      <color theme="1"/>
      <name val="Arial"/>
      <family val="2"/>
    </font>
    <font>
      <b/>
      <sz val="8"/>
      <color theme="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11">
    <xf numFmtId="0" fontId="0" fillId="0" borderId="0" xfId="0"/>
    <xf numFmtId="0" fontId="4" fillId="0" borderId="0" xfId="0" applyFont="1"/>
    <xf numFmtId="0" fontId="5" fillId="0" borderId="0" xfId="3" applyFont="1" applyFill="1"/>
    <xf numFmtId="0" fontId="6" fillId="0" borderId="0" xfId="3" applyFont="1" applyFill="1"/>
    <xf numFmtId="164" fontId="6" fillId="0" borderId="0" xfId="3" applyNumberFormat="1" applyFont="1" applyFill="1" applyAlignment="1">
      <alignment horizontal="right"/>
    </xf>
    <xf numFmtId="0" fontId="7" fillId="0" borderId="0" xfId="3" applyFont="1" applyFill="1" applyAlignment="1">
      <alignment horizontal="right"/>
    </xf>
    <xf numFmtId="0" fontId="7" fillId="0" borderId="0" xfId="3" applyFont="1" applyFill="1" applyAlignment="1">
      <alignment horizontal="center"/>
    </xf>
    <xf numFmtId="0" fontId="8" fillId="0" borderId="0" xfId="3" applyFont="1" applyFill="1"/>
    <xf numFmtId="0" fontId="6" fillId="0" borderId="0" xfId="3" applyFont="1"/>
    <xf numFmtId="164" fontId="5" fillId="0" borderId="0" xfId="3" applyNumberFormat="1" applyFont="1" applyFill="1" applyAlignment="1">
      <alignment horizontal="right"/>
    </xf>
    <xf numFmtId="0" fontId="5" fillId="0" borderId="0" xfId="3" applyFont="1" applyFill="1" applyAlignment="1">
      <alignment horizontal="center"/>
    </xf>
    <xf numFmtId="0" fontId="6" fillId="0" borderId="0" xfId="3" applyFont="1" applyFill="1" applyBorder="1"/>
    <xf numFmtId="164" fontId="5" fillId="0" borderId="0" xfId="3" applyNumberFormat="1" applyFont="1" applyFill="1" applyBorder="1" applyAlignment="1">
      <alignment horizontal="right"/>
    </xf>
    <xf numFmtId="0" fontId="5"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center"/>
    </xf>
    <xf numFmtId="164" fontId="6" fillId="0" borderId="0" xfId="3" applyNumberFormat="1" applyFont="1" applyFill="1" applyBorder="1" applyAlignment="1">
      <alignment horizontal="right"/>
    </xf>
    <xf numFmtId="0" fontId="9" fillId="0" borderId="0" xfId="3" applyFont="1" applyFill="1"/>
    <xf numFmtId="0" fontId="10" fillId="0" borderId="0" xfId="3" applyFont="1" applyFill="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Fill="1" applyAlignment="1"/>
    <xf numFmtId="0" fontId="5" fillId="0" borderId="0" xfId="3" applyFont="1" applyFill="1" applyAlignment="1">
      <alignment horizontal="right"/>
    </xf>
    <xf numFmtId="0" fontId="6" fillId="0" borderId="0" xfId="3" applyFont="1" applyFill="1" applyAlignment="1"/>
    <xf numFmtId="0" fontId="9" fillId="0" borderId="0" xfId="5" applyFont="1" applyFill="1"/>
    <xf numFmtId="0" fontId="6" fillId="0" borderId="0" xfId="5" applyFont="1" applyFill="1"/>
    <xf numFmtId="0" fontId="5" fillId="0" borderId="0" xfId="5" applyFont="1" applyFill="1" applyBorder="1"/>
    <xf numFmtId="0" fontId="8" fillId="0" borderId="0" xfId="5" applyFont="1" applyFill="1" applyBorder="1"/>
    <xf numFmtId="0" fontId="8" fillId="0" borderId="0" xfId="5" applyFont="1" applyFill="1"/>
    <xf numFmtId="165" fontId="6" fillId="0" borderId="0" xfId="5" applyNumberFormat="1" applyFont="1" applyFill="1" applyBorder="1" applyAlignment="1">
      <alignment horizontal="center"/>
    </xf>
    <xf numFmtId="0" fontId="6" fillId="0" borderId="0" xfId="5" applyFont="1" applyFill="1" applyBorder="1"/>
    <xf numFmtId="0" fontId="6" fillId="0" borderId="0" xfId="5" applyFont="1" applyFill="1" applyAlignment="1">
      <alignment horizontal="center"/>
    </xf>
    <xf numFmtId="164" fontId="5" fillId="0" borderId="0" xfId="5" applyNumberFormat="1" applyFont="1" applyFill="1" applyAlignment="1">
      <alignment horizontal="right"/>
    </xf>
    <xf numFmtId="0" fontId="5" fillId="0" borderId="0" xfId="5" applyFont="1" applyFill="1" applyAlignment="1">
      <alignment horizontal="center"/>
    </xf>
    <xf numFmtId="43" fontId="5" fillId="0" borderId="0" xfId="4" applyNumberFormat="1" applyFont="1" applyFill="1" applyBorder="1" applyAlignment="1">
      <alignment horizontal="right"/>
    </xf>
    <xf numFmtId="43" fontId="6" fillId="0" borderId="0" xfId="4" applyNumberFormat="1" applyFont="1" applyFill="1" applyBorder="1" applyAlignment="1">
      <alignment horizontal="right"/>
    </xf>
    <xf numFmtId="0" fontId="5" fillId="0" borderId="0" xfId="5" applyFont="1" applyFill="1"/>
    <xf numFmtId="0" fontId="9" fillId="0" borderId="0" xfId="5" applyFont="1" applyFill="1" applyBorder="1"/>
    <xf numFmtId="0" fontId="6" fillId="0" borderId="0" xfId="5" applyFont="1" applyFill="1" applyBorder="1" applyAlignment="1">
      <alignment horizontal="center"/>
    </xf>
    <xf numFmtId="164" fontId="5" fillId="0" borderId="0" xfId="5" applyNumberFormat="1" applyFont="1" applyFill="1" applyBorder="1" applyAlignment="1">
      <alignment horizontal="right"/>
    </xf>
    <xf numFmtId="0" fontId="4" fillId="0" borderId="0" xfId="0" applyFont="1" applyBorder="1"/>
    <xf numFmtId="0" fontId="5" fillId="0" borderId="0" xfId="5" applyFont="1" applyFill="1" applyBorder="1" applyAlignment="1">
      <alignment horizontal="center"/>
    </xf>
    <xf numFmtId="43" fontId="6" fillId="0" borderId="0" xfId="4" applyNumberFormat="1" applyFont="1" applyFill="1" applyBorder="1" applyAlignment="1"/>
    <xf numFmtId="0" fontId="4" fillId="0" borderId="0" xfId="0" applyFont="1" applyBorder="1" applyAlignment="1">
      <alignment horizontal="center"/>
    </xf>
    <xf numFmtId="0" fontId="11" fillId="0" borderId="0" xfId="0" applyFont="1" applyBorder="1" applyAlignment="1">
      <alignment horizontal="center"/>
    </xf>
    <xf numFmtId="0" fontId="4" fillId="0" borderId="0" xfId="0" applyFont="1" applyBorder="1" applyAlignment="1"/>
    <xf numFmtId="164" fontId="6" fillId="0" borderId="0" xfId="5" applyNumberFormat="1" applyFont="1" applyFill="1" applyAlignment="1">
      <alignment horizontal="right"/>
    </xf>
    <xf numFmtId="0" fontId="12" fillId="0" borderId="0" xfId="5" applyFont="1" applyFill="1"/>
    <xf numFmtId="0" fontId="6" fillId="0" borderId="0" xfId="5" applyFont="1"/>
    <xf numFmtId="167" fontId="6" fillId="0" borderId="0" xfId="4" applyNumberFormat="1" applyFont="1" applyFill="1" applyBorder="1" applyAlignment="1"/>
    <xf numFmtId="1" fontId="6" fillId="0" borderId="2" xfId="5" applyNumberFormat="1" applyFont="1" applyFill="1" applyBorder="1" applyAlignment="1">
      <alignment horizontal="center"/>
    </xf>
    <xf numFmtId="166" fontId="5" fillId="0" borderId="0" xfId="5" applyNumberFormat="1" applyFont="1" applyFill="1" applyBorder="1" applyAlignment="1">
      <alignment horizontal="center"/>
    </xf>
    <xf numFmtId="43" fontId="6" fillId="0" borderId="0" xfId="4" applyNumberFormat="1" applyFont="1" applyFill="1" applyBorder="1" applyAlignment="1">
      <alignment horizontal="center"/>
    </xf>
    <xf numFmtId="43" fontId="5" fillId="0" borderId="0" xfId="5" applyNumberFormat="1" applyFont="1" applyFill="1" applyBorder="1" applyAlignment="1">
      <alignment horizontal="center"/>
    </xf>
    <xf numFmtId="43" fontId="6" fillId="0" borderId="0" xfId="4" applyNumberFormat="1" applyFont="1" applyFill="1"/>
    <xf numFmtId="43" fontId="5" fillId="0" borderId="0" xfId="5" applyNumberFormat="1" applyFont="1" applyFill="1"/>
    <xf numFmtId="165" fontId="5" fillId="0" borderId="0" xfId="5" applyNumberFormat="1" applyFont="1" applyFill="1" applyBorder="1" applyAlignment="1">
      <alignment horizontal="center"/>
    </xf>
    <xf numFmtId="167" fontId="6" fillId="0" borderId="0" xfId="4" applyNumberFormat="1" applyFont="1" applyFill="1" applyBorder="1" applyAlignment="1">
      <alignment horizontal="right"/>
    </xf>
    <xf numFmtId="43" fontId="6" fillId="0" borderId="0" xfId="4" applyFont="1" applyFill="1" applyBorder="1" applyAlignment="1">
      <alignment horizontal="right"/>
    </xf>
    <xf numFmtId="0" fontId="6" fillId="0" borderId="0" xfId="5" applyFont="1" applyFill="1" applyBorder="1" applyAlignment="1"/>
    <xf numFmtId="164" fontId="6" fillId="0" borderId="0" xfId="5" applyNumberFormat="1" applyFont="1" applyFill="1" applyBorder="1" applyAlignment="1">
      <alignment horizontal="right"/>
    </xf>
    <xf numFmtId="0" fontId="9" fillId="0" borderId="0" xfId="5" applyFont="1" applyFill="1" applyBorder="1" applyAlignment="1">
      <alignment horizontal="center"/>
    </xf>
    <xf numFmtId="43" fontId="6" fillId="0" borderId="0" xfId="5" applyNumberFormat="1" applyFont="1" applyFill="1" applyBorder="1" applyAlignment="1"/>
    <xf numFmtId="0" fontId="6" fillId="0" borderId="0" xfId="5" applyFont="1" applyBorder="1"/>
    <xf numFmtId="43" fontId="6" fillId="0" borderId="0" xfId="4" applyFont="1" applyFill="1" applyBorder="1" applyAlignment="1"/>
    <xf numFmtId="164" fontId="6" fillId="0" borderId="0" xfId="5" applyNumberFormat="1" applyFont="1" applyFill="1" applyBorder="1" applyAlignment="1"/>
    <xf numFmtId="0" fontId="6" fillId="0" borderId="0" xfId="5" applyFont="1" applyBorder="1" applyAlignment="1">
      <alignment horizontal="center"/>
    </xf>
    <xf numFmtId="0" fontId="6" fillId="0" borderId="0" xfId="5" quotePrefix="1" applyFont="1" applyFill="1" applyAlignment="1">
      <alignment horizontal="center"/>
    </xf>
    <xf numFmtId="0" fontId="6" fillId="0" borderId="0" xfId="5" applyFont="1" applyAlignment="1">
      <alignment horizontal="center"/>
    </xf>
    <xf numFmtId="43" fontId="6" fillId="0" borderId="0" xfId="4" applyFont="1" applyFill="1" applyBorder="1" applyAlignment="1">
      <alignment horizontal="center"/>
    </xf>
    <xf numFmtId="43" fontId="6" fillId="0" borderId="0" xfId="4" applyNumberFormat="1" applyFont="1" applyFill="1" applyAlignment="1"/>
    <xf numFmtId="43" fontId="6" fillId="0" borderId="0" xfId="5" applyNumberFormat="1" applyFont="1" applyFill="1" applyAlignment="1"/>
    <xf numFmtId="166" fontId="6" fillId="0" borderId="0" xfId="5" applyNumberFormat="1" applyFont="1" applyFill="1" applyBorder="1" applyAlignment="1">
      <alignment horizontal="center"/>
    </xf>
    <xf numFmtId="43" fontId="6" fillId="0" borderId="0" xfId="4" applyNumberFormat="1" applyFont="1" applyFill="1" applyBorder="1"/>
    <xf numFmtId="0" fontId="12" fillId="0" borderId="0" xfId="5" applyFont="1" applyFill="1" applyBorder="1" applyAlignment="1"/>
    <xf numFmtId="0" fontId="6" fillId="0" borderId="0" xfId="5" applyFont="1" applyFill="1" applyAlignment="1"/>
    <xf numFmtId="0" fontId="6" fillId="0" borderId="0" xfId="5" applyFont="1" applyFill="1" applyAlignment="1">
      <alignment vertical="center"/>
    </xf>
    <xf numFmtId="43" fontId="6" fillId="0" borderId="0" xfId="5" applyNumberFormat="1" applyFont="1" applyFill="1" applyBorder="1" applyAlignment="1">
      <alignment horizontal="right"/>
    </xf>
    <xf numFmtId="165" fontId="6" fillId="0" borderId="0" xfId="5" applyNumberFormat="1" applyFont="1" applyFill="1" applyBorder="1"/>
    <xf numFmtId="0" fontId="6" fillId="0" borderId="0" xfId="5" applyFont="1" applyFill="1" applyAlignment="1">
      <alignment horizontal="right"/>
    </xf>
    <xf numFmtId="164" fontId="6" fillId="0" borderId="0" xfId="5" applyNumberFormat="1" applyFont="1" applyFill="1" applyBorder="1" applyAlignment="1">
      <alignment horizontal="center"/>
    </xf>
    <xf numFmtId="4" fontId="6" fillId="0" borderId="0" xfId="5" applyNumberFormat="1" applyFont="1" applyFill="1" applyBorder="1" applyAlignment="1">
      <alignment horizontal="right"/>
    </xf>
    <xf numFmtId="43" fontId="5" fillId="0" borderId="0" xfId="5" applyNumberFormat="1" applyFont="1" applyFill="1" applyBorder="1" applyAlignment="1">
      <alignment horizontal="right"/>
    </xf>
    <xf numFmtId="43" fontId="5" fillId="0" borderId="0" xfId="4" applyNumberFormat="1" applyFont="1" applyFill="1" applyBorder="1" applyAlignment="1">
      <alignment horizontal="center"/>
    </xf>
    <xf numFmtId="0" fontId="5" fillId="0" borderId="0" xfId="5" applyFont="1" applyFill="1" applyBorder="1" applyAlignment="1"/>
    <xf numFmtId="165" fontId="6" fillId="0" borderId="0" xfId="5" applyNumberFormat="1" applyFont="1" applyFill="1" applyBorder="1" applyAlignment="1"/>
    <xf numFmtId="0" fontId="6" fillId="0" borderId="0" xfId="5" applyFont="1" applyFill="1" applyBorder="1" applyAlignment="1">
      <alignment horizontal="left"/>
    </xf>
    <xf numFmtId="0" fontId="6" fillId="0" borderId="0" xfId="5" applyFont="1" applyFill="1" applyBorder="1" applyAlignment="1">
      <alignment horizontal="right"/>
    </xf>
    <xf numFmtId="43" fontId="6" fillId="0" borderId="0" xfId="4" applyFont="1" applyFill="1" applyBorder="1"/>
    <xf numFmtId="0" fontId="6" fillId="0" borderId="0" xfId="5" applyFont="1" applyFill="1" applyBorder="1" applyAlignment="1">
      <alignment vertical="center"/>
    </xf>
    <xf numFmtId="0" fontId="6" fillId="0" borderId="0" xfId="5" applyFont="1" applyFill="1" applyBorder="1" applyAlignment="1">
      <alignment horizontal="center" vertical="center"/>
    </xf>
    <xf numFmtId="10" fontId="6" fillId="0" borderId="0" xfId="5" applyNumberFormat="1" applyFont="1" applyFill="1" applyBorder="1" applyAlignment="1">
      <alignment vertical="center"/>
    </xf>
    <xf numFmtId="0" fontId="4" fillId="0" borderId="0" xfId="0" applyFont="1" applyAlignment="1"/>
    <xf numFmtId="164" fontId="6" fillId="0" borderId="0" xfId="5" applyNumberFormat="1" applyFont="1" applyFill="1" applyAlignment="1">
      <alignment horizontal="center"/>
    </xf>
    <xf numFmtId="9" fontId="6" fillId="0" borderId="0" xfId="5" applyNumberFormat="1" applyFont="1" applyFill="1" applyBorder="1"/>
    <xf numFmtId="43" fontId="6" fillId="0" borderId="0" xfId="5" applyNumberFormat="1" applyFont="1" applyFill="1" applyBorder="1" applyAlignment="1">
      <alignment horizontal="center"/>
    </xf>
    <xf numFmtId="165" fontId="6" fillId="0" borderId="0" xfId="4" applyNumberFormat="1" applyFont="1" applyFill="1" applyBorder="1" applyAlignment="1">
      <alignment horizontal="right"/>
    </xf>
    <xf numFmtId="10" fontId="6" fillId="0" borderId="2" xfId="5" applyNumberFormat="1" applyFont="1" applyFill="1" applyBorder="1" applyAlignment="1">
      <alignment horizontal="center"/>
    </xf>
    <xf numFmtId="0" fontId="6" fillId="0" borderId="1" xfId="5" applyFont="1" applyFill="1" applyBorder="1"/>
    <xf numFmtId="0" fontId="5" fillId="0" borderId="0" xfId="5" applyNumberFormat="1" applyFont="1" applyFill="1" applyBorder="1" applyAlignment="1">
      <alignment horizontal="center"/>
    </xf>
    <xf numFmtId="165" fontId="6" fillId="0" borderId="0" xfId="4" applyNumberFormat="1" applyFont="1" applyFill="1" applyBorder="1" applyAlignment="1"/>
    <xf numFmtId="167" fontId="5" fillId="0" borderId="0" xfId="5" applyNumberFormat="1" applyFont="1" applyFill="1" applyBorder="1" applyAlignment="1"/>
    <xf numFmtId="167" fontId="6" fillId="0" borderId="0" xfId="5" applyNumberFormat="1" applyFont="1" applyFill="1" applyBorder="1" applyAlignment="1"/>
    <xf numFmtId="0" fontId="6" fillId="0" borderId="0" xfId="5" applyFont="1" applyBorder="1" applyAlignment="1"/>
    <xf numFmtId="0" fontId="11" fillId="0" borderId="0" xfId="0" applyNumberFormat="1" applyFont="1" applyAlignment="1">
      <alignment horizontal="center"/>
    </xf>
    <xf numFmtId="0" fontId="5" fillId="0" borderId="0" xfId="5" applyNumberFormat="1" applyFont="1" applyFill="1" applyAlignment="1">
      <alignment horizontal="center"/>
    </xf>
    <xf numFmtId="0" fontId="5" fillId="0" borderId="0" xfId="5" applyNumberFormat="1" applyFont="1" applyAlignment="1">
      <alignment horizontal="center"/>
    </xf>
    <xf numFmtId="0" fontId="5" fillId="0" borderId="0" xfId="5" applyNumberFormat="1" applyFont="1" applyBorder="1" applyAlignment="1">
      <alignment horizontal="center"/>
    </xf>
    <xf numFmtId="0" fontId="11" fillId="0" borderId="0" xfId="0" applyNumberFormat="1" applyFont="1" applyBorder="1" applyAlignment="1">
      <alignment horizontal="center"/>
    </xf>
    <xf numFmtId="168" fontId="6" fillId="0" borderId="0" xfId="5" applyNumberFormat="1" applyFont="1" applyFill="1" applyBorder="1"/>
    <xf numFmtId="6" fontId="6" fillId="0" borderId="0" xfId="5" applyNumberFormat="1" applyFont="1" applyFill="1" applyBorder="1"/>
    <xf numFmtId="0" fontId="6" fillId="0" borderId="0" xfId="5" applyFont="1" applyFill="1" applyBorder="1" applyAlignment="1">
      <alignment wrapText="1"/>
    </xf>
    <xf numFmtId="164" fontId="6" fillId="0" borderId="1" xfId="5" applyNumberFormat="1" applyFont="1" applyFill="1" applyBorder="1" applyAlignment="1">
      <alignment horizontal="right"/>
    </xf>
    <xf numFmtId="0" fontId="11" fillId="0" borderId="0" xfId="0" applyFont="1" applyBorder="1"/>
    <xf numFmtId="0" fontId="4" fillId="0" borderId="0" xfId="0" applyFont="1" applyAlignment="1">
      <alignment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6" fillId="0" borderId="0" xfId="5" applyFont="1" applyFill="1" applyAlignment="1">
      <alignment wrapText="1"/>
    </xf>
    <xf numFmtId="0" fontId="4" fillId="0" borderId="1" xfId="0" applyFont="1" applyBorder="1"/>
    <xf numFmtId="0" fontId="13" fillId="0" borderId="0" xfId="0" applyFont="1"/>
    <xf numFmtId="0" fontId="4" fillId="0" borderId="0" xfId="0" applyFont="1" applyFill="1"/>
    <xf numFmtId="0" fontId="14" fillId="0" borderId="0" xfId="3" applyFont="1" applyFill="1" applyBorder="1" applyAlignment="1"/>
    <xf numFmtId="0" fontId="15" fillId="0" borderId="2" xfId="5" applyNumberFormat="1" applyFont="1" applyFill="1" applyBorder="1" applyAlignment="1">
      <alignment horizontal="center" vertical="center"/>
    </xf>
    <xf numFmtId="170" fontId="0" fillId="0" borderId="0" xfId="2" applyNumberFormat="1" applyFont="1"/>
    <xf numFmtId="0" fontId="15" fillId="0" borderId="2" xfId="5" applyFont="1" applyFill="1" applyBorder="1" applyAlignment="1">
      <alignment horizontal="center" vertical="center"/>
    </xf>
    <xf numFmtId="0" fontId="5" fillId="0" borderId="0" xfId="5" applyFont="1" applyFill="1" applyBorder="1" applyAlignment="1">
      <alignment horizontal="center" vertical="center" wrapText="1"/>
    </xf>
    <xf numFmtId="0" fontId="11" fillId="0" borderId="0" xfId="0" applyFont="1" applyBorder="1" applyAlignment="1">
      <alignment horizontal="center" wrapText="1"/>
    </xf>
    <xf numFmtId="0" fontId="5" fillId="0" borderId="0" xfId="5" applyFont="1" applyFill="1" applyBorder="1" applyAlignment="1">
      <alignment horizontal="center" wrapText="1"/>
    </xf>
    <xf numFmtId="164" fontId="5" fillId="0" borderId="0" xfId="5" applyNumberFormat="1" applyFont="1" applyFill="1" applyBorder="1" applyAlignment="1">
      <alignment horizont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8" xfId="0" applyFont="1" applyBorder="1" applyAlignment="1">
      <alignment vertical="top"/>
    </xf>
    <xf numFmtId="0" fontId="4" fillId="0" borderId="0" xfId="0" applyFont="1" applyBorder="1" applyAlignment="1">
      <alignment vertical="top"/>
    </xf>
    <xf numFmtId="0" fontId="4" fillId="0" borderId="16" xfId="0" applyFont="1" applyBorder="1" applyAlignment="1">
      <alignment vertical="top"/>
    </xf>
    <xf numFmtId="0" fontId="6" fillId="0" borderId="0" xfId="5" applyFont="1" applyFill="1" applyAlignment="1">
      <alignment horizontal="center"/>
    </xf>
    <xf numFmtId="0" fontId="6" fillId="0" borderId="0" xfId="5" applyFont="1" applyFill="1" applyAlignment="1">
      <alignment horizontal="center"/>
    </xf>
    <xf numFmtId="0" fontId="4" fillId="0" borderId="0" xfId="0" applyFont="1" applyFill="1" applyBorder="1"/>
    <xf numFmtId="0" fontId="4" fillId="0" borderId="0" xfId="0" applyFont="1" applyFill="1" applyBorder="1" applyAlignment="1">
      <alignment horizontal="center"/>
    </xf>
    <xf numFmtId="0" fontId="6" fillId="0" borderId="0" xfId="5" applyFont="1" applyFill="1" applyAlignment="1">
      <alignment horizontal="center"/>
    </xf>
    <xf numFmtId="0" fontId="16" fillId="0" borderId="0" xfId="5" applyFont="1" applyFill="1" applyBorder="1" applyAlignment="1">
      <alignment horizontal="center"/>
    </xf>
    <xf numFmtId="167" fontId="16" fillId="0" borderId="0" xfId="5" applyNumberFormat="1" applyFont="1" applyFill="1" applyBorder="1" applyAlignment="1">
      <alignment horizontal="center"/>
    </xf>
    <xf numFmtId="0" fontId="6" fillId="0" borderId="0" xfId="5" applyFont="1" applyFill="1" applyAlignment="1">
      <alignment horizontal="center"/>
    </xf>
    <xf numFmtId="0" fontId="17" fillId="0" borderId="0" xfId="0" applyFont="1"/>
    <xf numFmtId="0" fontId="12" fillId="0" borderId="0" xfId="5" applyFont="1"/>
    <xf numFmtId="0" fontId="6" fillId="0" borderId="0" xfId="5" applyFont="1" applyFill="1" applyAlignment="1">
      <alignment horizontal="center"/>
    </xf>
    <xf numFmtId="0" fontId="5" fillId="0" borderId="18" xfId="3" applyFont="1" applyFill="1" applyBorder="1"/>
    <xf numFmtId="0" fontId="6" fillId="0" borderId="18" xfId="3" applyFont="1" applyFill="1" applyBorder="1"/>
    <xf numFmtId="0" fontId="11" fillId="0" borderId="0" xfId="0" applyNumberFormat="1" applyFont="1" applyFill="1" applyBorder="1" applyAlignment="1">
      <alignment horizontal="center"/>
    </xf>
    <xf numFmtId="0" fontId="6" fillId="0" borderId="0" xfId="5" applyFont="1" applyFill="1" applyAlignment="1">
      <alignment horizontal="center"/>
    </xf>
    <xf numFmtId="170" fontId="6" fillId="0" borderId="0" xfId="5" applyNumberFormat="1" applyFont="1" applyFill="1" applyBorder="1" applyAlignment="1">
      <alignment vertical="center"/>
    </xf>
    <xf numFmtId="0" fontId="4" fillId="0" borderId="0" xfId="0" applyFont="1" applyFill="1" applyBorder="1" applyAlignment="1">
      <alignment horizontal="right"/>
    </xf>
    <xf numFmtId="0" fontId="6" fillId="0" borderId="0" xfId="5" applyFont="1" applyFill="1" applyBorder="1" applyAlignment="1">
      <alignment horizontal="right" vertical="center"/>
    </xf>
    <xf numFmtId="0" fontId="15" fillId="0" borderId="0" xfId="3" applyFont="1" applyFill="1" applyBorder="1" applyAlignment="1">
      <alignment vertical="center"/>
    </xf>
    <xf numFmtId="0" fontId="4" fillId="0" borderId="2" xfId="0" applyFont="1" applyFill="1" applyBorder="1" applyAlignment="1">
      <alignment horizontal="center"/>
    </xf>
    <xf numFmtId="43" fontId="6" fillId="0" borderId="0" xfId="5" applyNumberFormat="1" applyFont="1" applyFill="1"/>
    <xf numFmtId="43" fontId="4" fillId="0" borderId="0" xfId="0" applyNumberFormat="1" applyFont="1" applyFill="1" applyBorder="1" applyAlignment="1">
      <alignment horizontal="right"/>
    </xf>
    <xf numFmtId="43" fontId="6" fillId="0" borderId="0" xfId="5" applyNumberFormat="1" applyFont="1" applyFill="1" applyBorder="1" applyAlignment="1">
      <alignment horizontal="right" vertical="center"/>
    </xf>
    <xf numFmtId="43" fontId="4" fillId="0" borderId="0" xfId="0" applyNumberFormat="1" applyFont="1"/>
    <xf numFmtId="43" fontId="4" fillId="0" borderId="0" xfId="0" applyNumberFormat="1" applyFont="1" applyFill="1" applyBorder="1"/>
    <xf numFmtId="43" fontId="6" fillId="0" borderId="0" xfId="5" applyNumberFormat="1" applyFont="1" applyFill="1" applyBorder="1" applyAlignment="1">
      <alignment horizontal="right"/>
    </xf>
    <xf numFmtId="0" fontId="11" fillId="2" borderId="2" xfId="0" applyFont="1" applyFill="1" applyBorder="1" applyAlignment="1">
      <alignment horizontal="right"/>
    </xf>
    <xf numFmtId="0" fontId="18" fillId="0" borderId="0" xfId="5" applyNumberFormat="1" applyFont="1" applyFill="1" applyBorder="1" applyAlignment="1">
      <alignment horizontal="center"/>
    </xf>
    <xf numFmtId="0" fontId="11" fillId="0" borderId="0" xfId="0" applyFont="1" applyFill="1" applyBorder="1" applyAlignment="1">
      <alignment horizontal="center"/>
    </xf>
    <xf numFmtId="0" fontId="5" fillId="0" borderId="0" xfId="5" applyNumberFormat="1" applyFont="1" applyFill="1" applyBorder="1" applyAlignment="1">
      <alignment horizontal="center" vertical="center"/>
    </xf>
    <xf numFmtId="0" fontId="5" fillId="0" borderId="0" xfId="5" applyFont="1" applyFill="1" applyBorder="1" applyAlignment="1">
      <alignment vertical="top"/>
    </xf>
    <xf numFmtId="0" fontId="6" fillId="0" borderId="0" xfId="5" applyFont="1" applyFill="1" applyBorder="1" applyAlignment="1">
      <alignment vertical="top"/>
    </xf>
    <xf numFmtId="0" fontId="6" fillId="0" borderId="0" xfId="5" applyFont="1" applyFill="1" applyBorder="1" applyAlignment="1">
      <alignment horizontal="center" vertical="top"/>
    </xf>
    <xf numFmtId="0" fontId="5" fillId="0" borderId="0" xfId="5" applyNumberFormat="1" applyFont="1" applyFill="1" applyBorder="1" applyAlignment="1">
      <alignment horizontal="center" vertical="top"/>
    </xf>
    <xf numFmtId="0" fontId="5" fillId="0" borderId="0" xfId="5" applyFont="1" applyFill="1" applyAlignment="1">
      <alignment vertical="top"/>
    </xf>
    <xf numFmtId="0" fontId="8" fillId="0" borderId="0" xfId="5" applyFont="1" applyFill="1" applyAlignment="1">
      <alignment vertical="top"/>
    </xf>
    <xf numFmtId="0" fontId="6" fillId="0" borderId="0" xfId="5" applyFont="1" applyFill="1" applyAlignment="1">
      <alignment vertical="top"/>
    </xf>
    <xf numFmtId="0" fontId="6" fillId="0" borderId="0" xfId="5" applyFont="1" applyFill="1" applyAlignment="1">
      <alignment horizontal="center" vertical="top"/>
    </xf>
    <xf numFmtId="0" fontId="5" fillId="0" borderId="0" xfId="5" applyNumberFormat="1" applyFont="1" applyFill="1" applyAlignment="1">
      <alignment horizontal="center" vertical="top"/>
    </xf>
    <xf numFmtId="0" fontId="9" fillId="0" borderId="0" xfId="5" applyFont="1" applyFill="1" applyAlignment="1">
      <alignment vertical="top"/>
    </xf>
    <xf numFmtId="0" fontId="6" fillId="0" borderId="0" xfId="5" applyFont="1" applyAlignment="1">
      <alignment vertical="top"/>
    </xf>
    <xf numFmtId="0" fontId="5" fillId="0" borderId="0" xfId="5" applyNumberFormat="1" applyFont="1" applyAlignment="1">
      <alignment horizontal="center" vertical="top"/>
    </xf>
    <xf numFmtId="0" fontId="6" fillId="0" borderId="0" xfId="5" applyFont="1" applyFill="1" applyAlignment="1">
      <alignment horizontal="left" wrapText="1"/>
    </xf>
    <xf numFmtId="0" fontId="4" fillId="0" borderId="18" xfId="0" applyFont="1" applyBorder="1"/>
    <xf numFmtId="0" fontId="4" fillId="0" borderId="16" xfId="0" applyFont="1" applyBorder="1"/>
    <xf numFmtId="0" fontId="4" fillId="0" borderId="6" xfId="0" applyFont="1" applyBorder="1"/>
    <xf numFmtId="0" fontId="4" fillId="0" borderId="7" xfId="0" applyFont="1" applyBorder="1"/>
    <xf numFmtId="4" fontId="11" fillId="0" borderId="2" xfId="1" applyNumberFormat="1" applyFont="1" applyFill="1" applyBorder="1" applyAlignment="1">
      <alignment horizontal="right"/>
    </xf>
    <xf numFmtId="14" fontId="6" fillId="0" borderId="3" xfId="3" applyNumberFormat="1" applyFont="1" applyFill="1" applyBorder="1" applyAlignment="1">
      <alignment horizontal="right"/>
    </xf>
    <xf numFmtId="14" fontId="6" fillId="0" borderId="5" xfId="3" applyNumberFormat="1" applyFont="1" applyFill="1" applyBorder="1" applyAlignment="1">
      <alignment horizontal="right"/>
    </xf>
    <xf numFmtId="14" fontId="6" fillId="0" borderId="6" xfId="3" applyNumberFormat="1" applyFont="1" applyFill="1" applyBorder="1" applyAlignment="1">
      <alignment horizontal="right"/>
    </xf>
    <xf numFmtId="14" fontId="6" fillId="0" borderId="7" xfId="3" applyNumberFormat="1" applyFont="1" applyFill="1" applyBorder="1" applyAlignment="1">
      <alignment horizontal="right"/>
    </xf>
    <xf numFmtId="0" fontId="15" fillId="0" borderId="8" xfId="3" applyFont="1" applyFill="1" applyBorder="1" applyAlignment="1">
      <alignment horizontal="center" vertical="center"/>
    </xf>
    <xf numFmtId="0" fontId="15" fillId="0" borderId="9" xfId="3" applyFont="1" applyFill="1" applyBorder="1" applyAlignment="1">
      <alignment horizontal="center" vertical="center"/>
    </xf>
    <xf numFmtId="0" fontId="6" fillId="0" borderId="3" xfId="3" applyFont="1" applyFill="1" applyBorder="1" applyAlignment="1">
      <alignment horizontal="right"/>
    </xf>
    <xf numFmtId="0" fontId="6" fillId="0" borderId="4" xfId="3" applyFont="1" applyFill="1" applyBorder="1" applyAlignment="1">
      <alignment horizontal="right"/>
    </xf>
    <xf numFmtId="0" fontId="6" fillId="0" borderId="5" xfId="3" applyFont="1" applyFill="1" applyBorder="1" applyAlignment="1">
      <alignment horizontal="right"/>
    </xf>
    <xf numFmtId="0" fontId="6" fillId="0" borderId="6" xfId="3" applyFont="1" applyFill="1" applyBorder="1" applyAlignment="1">
      <alignment horizontal="right"/>
    </xf>
    <xf numFmtId="0" fontId="6" fillId="0" borderId="1" xfId="3" applyFont="1" applyFill="1" applyBorder="1" applyAlignment="1">
      <alignment horizontal="right"/>
    </xf>
    <xf numFmtId="0" fontId="6" fillId="0" borderId="7" xfId="3" applyFont="1" applyFill="1" applyBorder="1" applyAlignment="1">
      <alignment horizontal="right"/>
    </xf>
    <xf numFmtId="14" fontId="6" fillId="0" borderId="4" xfId="3" applyNumberFormat="1" applyFont="1" applyFill="1" applyBorder="1" applyAlignment="1">
      <alignment horizontal="right"/>
    </xf>
    <xf numFmtId="14" fontId="6" fillId="0" borderId="1" xfId="3" applyNumberFormat="1" applyFont="1" applyFill="1" applyBorder="1" applyAlignment="1">
      <alignment horizontal="right"/>
    </xf>
    <xf numFmtId="43" fontId="6" fillId="2" borderId="10" xfId="4" applyNumberFormat="1" applyFont="1" applyFill="1" applyBorder="1" applyAlignment="1">
      <alignment horizontal="center"/>
    </xf>
    <xf numFmtId="43" fontId="6" fillId="2" borderId="11" xfId="4" applyNumberFormat="1" applyFont="1" applyFill="1" applyBorder="1" applyAlignment="1">
      <alignment horizontal="center"/>
    </xf>
    <xf numFmtId="171" fontId="4" fillId="2" borderId="8" xfId="2" applyNumberFormat="1" applyFont="1" applyFill="1" applyBorder="1" applyAlignment="1">
      <alignment horizontal="right"/>
    </xf>
    <xf numFmtId="171" fontId="4" fillId="2" borderId="9" xfId="2" applyNumberFormat="1" applyFont="1" applyFill="1" applyBorder="1" applyAlignment="1">
      <alignment horizontal="right"/>
    </xf>
    <xf numFmtId="43" fontId="6" fillId="2" borderId="12" xfId="4" applyNumberFormat="1" applyFont="1" applyFill="1" applyBorder="1" applyAlignment="1">
      <alignment horizontal="center"/>
    </xf>
    <xf numFmtId="43" fontId="6" fillId="2" borderId="13" xfId="4" applyNumberFormat="1" applyFont="1" applyFill="1" applyBorder="1" applyAlignment="1">
      <alignment horizontal="center"/>
    </xf>
    <xf numFmtId="43" fontId="4" fillId="2" borderId="8" xfId="1" applyFont="1" applyFill="1" applyBorder="1" applyAlignment="1">
      <alignment horizontal="right"/>
    </xf>
    <xf numFmtId="43" fontId="4" fillId="2" borderId="9" xfId="1" applyFont="1" applyFill="1" applyBorder="1" applyAlignment="1">
      <alignment horizontal="right"/>
    </xf>
    <xf numFmtId="43" fontId="4" fillId="0" borderId="8" xfId="1" applyFont="1" applyBorder="1" applyAlignment="1">
      <alignment horizontal="right"/>
    </xf>
    <xf numFmtId="43" fontId="4" fillId="0" borderId="9" xfId="1" applyFont="1" applyBorder="1" applyAlignment="1">
      <alignment horizontal="right"/>
    </xf>
    <xf numFmtId="0" fontId="15" fillId="0" borderId="8" xfId="5" applyFont="1" applyFill="1" applyBorder="1" applyAlignment="1">
      <alignment horizontal="center" vertical="center"/>
    </xf>
    <xf numFmtId="0" fontId="15" fillId="0" borderId="9" xfId="5" applyFont="1" applyFill="1" applyBorder="1" applyAlignment="1">
      <alignment horizontal="center" vertical="center"/>
    </xf>
    <xf numFmtId="43" fontId="6" fillId="0" borderId="8" xfId="5" applyNumberFormat="1" applyFont="1" applyFill="1" applyBorder="1" applyAlignment="1">
      <alignment horizontal="right"/>
    </xf>
    <xf numFmtId="0" fontId="6" fillId="0" borderId="9" xfId="5" applyFont="1" applyFill="1" applyBorder="1" applyAlignment="1">
      <alignment horizontal="right"/>
    </xf>
    <xf numFmtId="43" fontId="6" fillId="2" borderId="8" xfId="5" applyNumberFormat="1" applyFont="1" applyFill="1" applyBorder="1" applyAlignment="1">
      <alignment horizontal="right"/>
    </xf>
    <xf numFmtId="0" fontId="6" fillId="2" borderId="9" xfId="5" applyFont="1" applyFill="1" applyBorder="1" applyAlignment="1">
      <alignment horizontal="right"/>
    </xf>
    <xf numFmtId="43" fontId="6" fillId="0" borderId="8" xfId="1" applyFont="1" applyFill="1" applyBorder="1" applyAlignment="1">
      <alignment horizontal="right"/>
    </xf>
    <xf numFmtId="43" fontId="6" fillId="0" borderId="9" xfId="1" applyFont="1" applyFill="1" applyBorder="1" applyAlignment="1">
      <alignment horizontal="right"/>
    </xf>
    <xf numFmtId="4" fontId="6" fillId="2" borderId="8" xfId="5" applyNumberFormat="1" applyFont="1" applyFill="1" applyBorder="1" applyAlignment="1">
      <alignment horizontal="right"/>
    </xf>
    <xf numFmtId="43" fontId="6" fillId="2" borderId="8" xfId="1" applyFont="1" applyFill="1" applyBorder="1" applyAlignment="1">
      <alignment horizontal="right"/>
    </xf>
    <xf numFmtId="43" fontId="6" fillId="2" borderId="9" xfId="1" applyFont="1" applyFill="1" applyBorder="1" applyAlignment="1">
      <alignment horizontal="right"/>
    </xf>
    <xf numFmtId="4" fontId="6" fillId="2" borderId="6" xfId="4" applyNumberFormat="1" applyFont="1" applyFill="1" applyBorder="1" applyAlignment="1">
      <alignment horizontal="center"/>
    </xf>
    <xf numFmtId="4" fontId="6" fillId="2" borderId="1" xfId="4" applyNumberFormat="1" applyFont="1" applyFill="1" applyBorder="1" applyAlignment="1">
      <alignment horizontal="center"/>
    </xf>
    <xf numFmtId="4" fontId="6" fillId="2" borderId="7" xfId="4" applyNumberFormat="1" applyFont="1" applyFill="1" applyBorder="1" applyAlignment="1">
      <alignment horizont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5" applyFont="1" applyFill="1" applyAlignment="1">
      <alignment horizontal="center" vertical="center"/>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4" fontId="4" fillId="2" borderId="6"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0" fontId="6" fillId="0" borderId="1" xfId="5" applyFont="1" applyFill="1" applyBorder="1" applyAlignment="1">
      <alignment horizontal="center"/>
    </xf>
    <xf numFmtId="0" fontId="6" fillId="0" borderId="0" xfId="5" applyFont="1" applyFill="1" applyAlignment="1">
      <alignment horizontal="center"/>
    </xf>
    <xf numFmtId="4" fontId="6" fillId="2" borderId="14" xfId="4" applyNumberFormat="1" applyFont="1" applyFill="1" applyBorder="1" applyAlignment="1">
      <alignment horizontal="center"/>
    </xf>
    <xf numFmtId="4" fontId="6" fillId="2" borderId="19" xfId="4" applyNumberFormat="1" applyFont="1" applyFill="1" applyBorder="1" applyAlignment="1">
      <alignment horizontal="center"/>
    </xf>
    <xf numFmtId="4" fontId="6" fillId="2" borderId="15" xfId="4" applyNumberFormat="1" applyFont="1" applyFill="1" applyBorder="1" applyAlignment="1">
      <alignment horizontal="center"/>
    </xf>
    <xf numFmtId="169" fontId="6" fillId="2" borderId="2" xfId="5" applyNumberFormat="1" applyFont="1" applyFill="1" applyBorder="1" applyAlignment="1">
      <alignment horizontal="center"/>
    </xf>
    <xf numFmtId="0" fontId="5" fillId="0" borderId="0" xfId="5" applyFont="1" applyFill="1" applyAlignment="1">
      <alignment horizontal="justify" wrapText="1"/>
    </xf>
    <xf numFmtId="43" fontId="6" fillId="2" borderId="9" xfId="5" applyNumberFormat="1" applyFont="1" applyFill="1" applyBorder="1" applyAlignment="1">
      <alignment horizontal="right"/>
    </xf>
    <xf numFmtId="0" fontId="5" fillId="0" borderId="0" xfId="5" applyFont="1" applyFill="1" applyAlignment="1">
      <alignment horizontal="left" wrapText="1"/>
    </xf>
    <xf numFmtId="43" fontId="4" fillId="2" borderId="8" xfId="0" applyNumberFormat="1" applyFont="1" applyFill="1" applyBorder="1" applyAlignment="1">
      <alignment horizontal="right"/>
    </xf>
    <xf numFmtId="0" fontId="4" fillId="2" borderId="9" xfId="0" applyFont="1" applyFill="1" applyBorder="1" applyAlignment="1">
      <alignment horizontal="right"/>
    </xf>
    <xf numFmtId="43" fontId="6" fillId="0" borderId="14" xfId="4" applyNumberFormat="1" applyFont="1" applyFill="1" applyBorder="1" applyAlignment="1">
      <alignment horizontal="right"/>
    </xf>
    <xf numFmtId="43" fontId="6" fillId="0" borderId="15" xfId="4" applyNumberFormat="1" applyFont="1" applyFill="1" applyBorder="1" applyAlignment="1">
      <alignment horizontal="right"/>
    </xf>
    <xf numFmtId="43" fontId="6" fillId="2" borderId="14" xfId="4" applyNumberFormat="1" applyFont="1" applyFill="1" applyBorder="1" applyAlignment="1">
      <alignment horizontal="right"/>
    </xf>
    <xf numFmtId="43" fontId="6" fillId="2" borderId="15" xfId="4" applyNumberFormat="1" applyFont="1" applyFill="1" applyBorder="1" applyAlignment="1">
      <alignment horizontal="right"/>
    </xf>
    <xf numFmtId="0" fontId="6" fillId="0" borderId="0" xfId="5" applyFont="1" applyFill="1" applyAlignment="1">
      <alignment horizontal="center" vertical="center" wrapText="1"/>
    </xf>
    <xf numFmtId="0" fontId="6" fillId="0" borderId="0" xfId="5" applyFont="1" applyFill="1" applyAlignment="1">
      <alignment horizontal="left" wrapText="1"/>
    </xf>
    <xf numFmtId="43" fontId="6" fillId="0" borderId="3" xfId="4" applyFont="1" applyFill="1" applyBorder="1" applyAlignment="1">
      <alignment horizontal="right"/>
    </xf>
    <xf numFmtId="43" fontId="6" fillId="0" borderId="5" xfId="4" applyFont="1" applyFill="1" applyBorder="1" applyAlignment="1">
      <alignment horizontal="right"/>
    </xf>
    <xf numFmtId="43" fontId="6" fillId="0" borderId="6" xfId="4" applyFont="1" applyFill="1" applyBorder="1" applyAlignment="1">
      <alignment horizontal="right"/>
    </xf>
    <xf numFmtId="43" fontId="6" fillId="0" borderId="7" xfId="4" applyFont="1" applyFill="1" applyBorder="1" applyAlignment="1">
      <alignment horizontal="right"/>
    </xf>
    <xf numFmtId="0" fontId="6" fillId="0" borderId="17" xfId="5" applyFont="1" applyFill="1" applyBorder="1" applyAlignment="1">
      <alignment horizontal="left" vertical="center" wrapText="1"/>
    </xf>
    <xf numFmtId="170" fontId="6" fillId="0" borderId="17" xfId="5" applyNumberFormat="1" applyFont="1" applyFill="1" applyBorder="1" applyAlignment="1">
      <alignment horizontal="center" vertical="center"/>
    </xf>
    <xf numFmtId="43" fontId="6" fillId="2" borderId="3" xfId="4" applyFont="1" applyFill="1" applyBorder="1" applyAlignment="1">
      <alignment horizontal="right"/>
    </xf>
    <xf numFmtId="43" fontId="6" fillId="2" borderId="5" xfId="4" applyFont="1" applyFill="1" applyBorder="1" applyAlignment="1">
      <alignment horizontal="right"/>
    </xf>
    <xf numFmtId="43" fontId="6" fillId="2" borderId="6" xfId="4" applyFont="1" applyFill="1" applyBorder="1" applyAlignment="1">
      <alignment horizontal="right"/>
    </xf>
    <xf numFmtId="43" fontId="6" fillId="2" borderId="7" xfId="4" applyFont="1" applyFill="1" applyBorder="1" applyAlignment="1">
      <alignment horizontal="right"/>
    </xf>
    <xf numFmtId="0" fontId="6" fillId="0" borderId="20" xfId="5" applyFont="1" applyFill="1" applyBorder="1" applyAlignment="1">
      <alignment horizontal="center" vertical="center" wrapText="1"/>
    </xf>
    <xf numFmtId="0" fontId="6" fillId="0" borderId="21" xfId="5" applyFont="1" applyFill="1" applyBorder="1" applyAlignment="1">
      <alignment horizontal="center" vertical="center" wrapText="1"/>
    </xf>
    <xf numFmtId="170" fontId="6" fillId="0" borderId="20" xfId="5" applyNumberFormat="1" applyFont="1" applyFill="1" applyBorder="1" applyAlignment="1">
      <alignment horizontal="center" vertical="center"/>
    </xf>
    <xf numFmtId="170" fontId="6" fillId="0" borderId="21" xfId="5" applyNumberFormat="1" applyFont="1" applyFill="1" applyBorder="1" applyAlignment="1">
      <alignment horizontal="center" vertical="center"/>
    </xf>
    <xf numFmtId="43" fontId="6" fillId="2" borderId="3" xfId="4" applyNumberFormat="1" applyFont="1" applyFill="1" applyBorder="1" applyAlignment="1">
      <alignment horizontal="right"/>
    </xf>
    <xf numFmtId="0" fontId="6" fillId="0" borderId="0" xfId="5" applyFont="1" applyFill="1" applyAlignment="1">
      <alignment horizontal="justify" wrapText="1"/>
    </xf>
    <xf numFmtId="0" fontId="5" fillId="0" borderId="0" xfId="5" applyFont="1" applyFill="1" applyAlignment="1">
      <alignment horizontal="center"/>
    </xf>
    <xf numFmtId="43" fontId="6" fillId="2" borderId="3" xfId="5" applyNumberFormat="1" applyFont="1" applyFill="1" applyBorder="1" applyAlignment="1">
      <alignment horizontal="center"/>
    </xf>
    <xf numFmtId="0" fontId="6" fillId="2" borderId="5" xfId="5" applyFont="1" applyFill="1" applyBorder="1" applyAlignment="1">
      <alignment horizontal="center"/>
    </xf>
    <xf numFmtId="0" fontId="6" fillId="2" borderId="6" xfId="5" applyFont="1" applyFill="1" applyBorder="1" applyAlignment="1">
      <alignment horizontal="center"/>
    </xf>
    <xf numFmtId="0" fontId="6" fillId="2" borderId="7" xfId="5" applyFont="1" applyFill="1" applyBorder="1" applyAlignment="1">
      <alignment horizontal="center"/>
    </xf>
    <xf numFmtId="43" fontId="6" fillId="0" borderId="8" xfId="5" applyNumberFormat="1" applyFont="1" applyFill="1" applyBorder="1" applyAlignment="1">
      <alignment horizontal="center"/>
    </xf>
    <xf numFmtId="0" fontId="6" fillId="0" borderId="9" xfId="5" applyFont="1" applyFill="1" applyBorder="1" applyAlignment="1">
      <alignment horizontal="center"/>
    </xf>
    <xf numFmtId="170" fontId="6" fillId="2" borderId="8" xfId="2" applyNumberFormat="1" applyFont="1" applyFill="1" applyBorder="1" applyAlignment="1">
      <alignment horizontal="right"/>
    </xf>
    <xf numFmtId="170" fontId="6" fillId="2" borderId="9" xfId="2" applyNumberFormat="1" applyFont="1" applyFill="1" applyBorder="1" applyAlignment="1">
      <alignment horizontal="right"/>
    </xf>
    <xf numFmtId="0" fontId="6" fillId="0" borderId="0" xfId="5" applyFont="1" applyFill="1" applyBorder="1" applyAlignment="1">
      <alignment horizontal="left" wrapText="1"/>
    </xf>
    <xf numFmtId="43" fontId="6" fillId="2" borderId="5" xfId="5" applyNumberFormat="1" applyFont="1" applyFill="1" applyBorder="1" applyAlignment="1">
      <alignment horizontal="center"/>
    </xf>
    <xf numFmtId="43" fontId="6" fillId="2" borderId="6" xfId="5" applyNumberFormat="1" applyFont="1" applyFill="1" applyBorder="1" applyAlignment="1">
      <alignment horizontal="center"/>
    </xf>
    <xf numFmtId="43" fontId="6" fillId="2" borderId="7" xfId="5" applyNumberFormat="1" applyFont="1" applyFill="1" applyBorder="1" applyAlignment="1">
      <alignment horizontal="center"/>
    </xf>
    <xf numFmtId="43" fontId="6" fillId="2" borderId="8" xfId="5" applyNumberFormat="1" applyFont="1" applyFill="1" applyBorder="1" applyAlignment="1">
      <alignment horizontal="center"/>
    </xf>
    <xf numFmtId="43" fontId="6" fillId="2" borderId="9" xfId="5" applyNumberFormat="1" applyFont="1" applyFill="1" applyBorder="1" applyAlignment="1">
      <alignment horizontal="center"/>
    </xf>
    <xf numFmtId="43" fontId="6" fillId="0" borderId="9" xfId="5" applyNumberFormat="1" applyFont="1" applyFill="1" applyBorder="1" applyAlignment="1">
      <alignment horizontal="right"/>
    </xf>
    <xf numFmtId="43" fontId="6" fillId="0" borderId="3" xfId="5" applyNumberFormat="1" applyFont="1" applyFill="1" applyBorder="1" applyAlignment="1">
      <alignment horizontal="center"/>
    </xf>
    <xf numFmtId="43" fontId="6" fillId="0" borderId="5" xfId="5" applyNumberFormat="1" applyFont="1" applyFill="1" applyBorder="1" applyAlignment="1">
      <alignment horizontal="center"/>
    </xf>
    <xf numFmtId="43" fontId="6" fillId="0" borderId="6" xfId="5" applyNumberFormat="1" applyFont="1" applyFill="1" applyBorder="1" applyAlignment="1">
      <alignment horizontal="center"/>
    </xf>
    <xf numFmtId="43" fontId="6" fillId="0" borderId="7" xfId="5" applyNumberFormat="1" applyFont="1" applyFill="1" applyBorder="1" applyAlignment="1">
      <alignment horizontal="center"/>
    </xf>
    <xf numFmtId="43" fontId="6" fillId="0" borderId="9" xfId="5" applyNumberFormat="1" applyFont="1" applyFill="1" applyBorder="1" applyAlignment="1">
      <alignment horizontal="center"/>
    </xf>
    <xf numFmtId="10" fontId="6" fillId="2" borderId="8" xfId="5" quotePrefix="1" applyNumberFormat="1" applyFont="1" applyFill="1" applyBorder="1" applyAlignment="1">
      <alignment horizontal="center"/>
    </xf>
    <xf numFmtId="10" fontId="6" fillId="2" borderId="9" xfId="5" applyNumberFormat="1" applyFont="1" applyFill="1" applyBorder="1" applyAlignment="1">
      <alignment horizontal="center"/>
    </xf>
    <xf numFmtId="10" fontId="6" fillId="0" borderId="8" xfId="5" applyNumberFormat="1" applyFont="1" applyFill="1" applyBorder="1" applyAlignment="1">
      <alignment horizontal="center"/>
    </xf>
    <xf numFmtId="170" fontId="6" fillId="2" borderId="8" xfId="5" applyNumberFormat="1" applyFont="1" applyFill="1" applyBorder="1" applyAlignment="1">
      <alignment horizontal="center"/>
    </xf>
    <xf numFmtId="170" fontId="6" fillId="2" borderId="9" xfId="5" applyNumberFormat="1" applyFont="1" applyFill="1" applyBorder="1" applyAlignment="1">
      <alignment horizontal="center"/>
    </xf>
    <xf numFmtId="43" fontId="6" fillId="2" borderId="8" xfId="4" applyNumberFormat="1" applyFont="1" applyFill="1" applyBorder="1" applyAlignment="1">
      <alignment horizontal="center"/>
    </xf>
    <xf numFmtId="43" fontId="6" fillId="2" borderId="9" xfId="4" applyFont="1" applyFill="1" applyBorder="1" applyAlignment="1">
      <alignment horizontal="center"/>
    </xf>
    <xf numFmtId="43" fontId="6" fillId="2" borderId="8" xfId="4" applyFont="1" applyFill="1" applyBorder="1" applyAlignment="1">
      <alignment horizontal="center"/>
    </xf>
    <xf numFmtId="43" fontId="6" fillId="0" borderId="8" xfId="4" applyFont="1" applyFill="1" applyBorder="1" applyAlignment="1">
      <alignment horizontal="center"/>
    </xf>
    <xf numFmtId="43" fontId="6" fillId="0" borderId="9" xfId="4" applyFont="1" applyFill="1" applyBorder="1" applyAlignment="1">
      <alignment horizontal="center"/>
    </xf>
    <xf numFmtId="0" fontId="6" fillId="0" borderId="0" xfId="5" applyFont="1" applyAlignment="1">
      <alignment horizontal="left" wrapText="1"/>
    </xf>
    <xf numFmtId="0" fontId="12" fillId="0" borderId="0" xfId="5" applyFont="1" applyFill="1" applyAlignment="1">
      <alignment horizontal="left" vertical="top" wrapText="1"/>
    </xf>
    <xf numFmtId="0" fontId="11" fillId="2" borderId="14" xfId="0" applyFont="1" applyFill="1" applyBorder="1" applyAlignment="1">
      <alignment horizontal="left"/>
    </xf>
    <xf numFmtId="0" fontId="11" fillId="2" borderId="15" xfId="0" applyFont="1" applyFill="1" applyBorder="1" applyAlignment="1">
      <alignment horizontal="left"/>
    </xf>
    <xf numFmtId="172" fontId="11" fillId="3" borderId="14" xfId="1" applyNumberFormat="1" applyFont="1" applyFill="1" applyBorder="1" applyAlignment="1">
      <alignment horizontal="left"/>
    </xf>
    <xf numFmtId="172" fontId="11" fillId="3" borderId="15" xfId="1" applyNumberFormat="1" applyFont="1" applyFill="1" applyBorder="1" applyAlignment="1">
      <alignment horizontal="left"/>
    </xf>
    <xf numFmtId="0" fontId="11" fillId="2" borderId="14" xfId="0" applyFont="1" applyFill="1" applyBorder="1" applyAlignment="1">
      <alignment horizontal="right"/>
    </xf>
    <xf numFmtId="0" fontId="11" fillId="2" borderId="19" xfId="0" applyFont="1" applyFill="1" applyBorder="1" applyAlignment="1">
      <alignment horizontal="right"/>
    </xf>
    <xf numFmtId="0" fontId="11" fillId="2" borderId="15" xfId="0" applyFont="1" applyFill="1" applyBorder="1" applyAlignment="1">
      <alignment horizontal="right"/>
    </xf>
    <xf numFmtId="0" fontId="5" fillId="0" borderId="18" xfId="5" applyFont="1" applyFill="1" applyBorder="1" applyAlignment="1">
      <alignment horizontal="center" vertical="center"/>
    </xf>
    <xf numFmtId="10" fontId="6" fillId="2" borderId="8" xfId="5" applyNumberFormat="1" applyFont="1" applyFill="1" applyBorder="1" applyAlignment="1">
      <alignment horizontal="center"/>
    </xf>
    <xf numFmtId="0" fontId="6" fillId="2" borderId="9" xfId="5" applyFont="1" applyFill="1" applyBorder="1" applyAlignment="1">
      <alignment horizontal="center"/>
    </xf>
    <xf numFmtId="172" fontId="11" fillId="2" borderId="14" xfId="1" applyNumberFormat="1" applyFont="1" applyFill="1" applyBorder="1" applyAlignment="1">
      <alignment horizontal="left"/>
    </xf>
    <xf numFmtId="172" fontId="11" fillId="2" borderId="15" xfId="1" applyNumberFormat="1" applyFont="1" applyFill="1" applyBorder="1" applyAlignment="1">
      <alignment horizontal="left"/>
    </xf>
    <xf numFmtId="4" fontId="11" fillId="2" borderId="14" xfId="0" applyNumberFormat="1" applyFont="1" applyFill="1" applyBorder="1" applyAlignment="1">
      <alignment horizontal="left"/>
    </xf>
    <xf numFmtId="4" fontId="11" fillId="2" borderId="15" xfId="0" applyNumberFormat="1" applyFont="1" applyFill="1" applyBorder="1" applyAlignment="1">
      <alignment horizontal="left"/>
    </xf>
  </cellXfs>
  <cellStyles count="6">
    <cellStyle name="Comma" xfId="1" builtinId="3"/>
    <cellStyle name="Comma 2" xfId="4"/>
    <cellStyle name="Normal" xfId="0" builtinId="0"/>
    <cellStyle name="Normal 2" xfId="3"/>
    <cellStyle name="Normal 3" xfId="5"/>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324973</xdr:colOff>
      <xdr:row>0</xdr:row>
      <xdr:rowOff>1456764</xdr:rowOff>
    </xdr:to>
    <xdr:pic>
      <xdr:nvPicPr>
        <xdr:cNvPr id="3" name="Picture 1" descr="NHS Pensions Swish A4 Portrait - Top">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3480" r="3297"/>
        <a:stretch>
          <a:fillRect/>
        </a:stretch>
      </xdr:blipFill>
      <xdr:spPr bwMode="auto">
        <a:xfrm>
          <a:off x="0" y="0"/>
          <a:ext cx="6135223" cy="14567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9"/>
  <sheetViews>
    <sheetView tabSelected="1" view="pageLayout" zoomScaleNormal="100" workbookViewId="0">
      <selection activeCell="J38" sqref="J38"/>
    </sheetView>
  </sheetViews>
  <sheetFormatPr defaultColWidth="6.85546875" defaultRowHeight="11.25" x14ac:dyDescent="0.2"/>
  <cols>
    <col min="1" max="10" width="6.85546875" style="1"/>
    <col min="11" max="11" width="15" style="1" customWidth="1"/>
    <col min="12" max="12" width="5.42578125" style="1" customWidth="1"/>
    <col min="13" max="13" width="6.85546875" style="1" customWidth="1"/>
    <col min="14" max="16384" width="6.85546875" style="1"/>
  </cols>
  <sheetData>
    <row r="1" spans="1:15" ht="120" customHeight="1" x14ac:dyDescent="0.2"/>
    <row r="2" spans="1:15" ht="15.75" x14ac:dyDescent="0.25">
      <c r="A2" s="18" t="s">
        <v>38</v>
      </c>
      <c r="B2" s="3"/>
      <c r="C2" s="3"/>
      <c r="D2" s="3"/>
      <c r="E2" s="3"/>
      <c r="F2" s="3"/>
      <c r="G2" s="3"/>
      <c r="H2" s="3"/>
      <c r="I2" s="3"/>
      <c r="J2" s="3"/>
      <c r="K2" s="3"/>
      <c r="L2" s="3"/>
      <c r="M2" s="3"/>
      <c r="N2" s="4"/>
      <c r="O2" s="5"/>
    </row>
    <row r="3" spans="1:15" ht="15.75" x14ac:dyDescent="0.25">
      <c r="A3" s="18" t="s">
        <v>39</v>
      </c>
      <c r="B3" s="3"/>
      <c r="C3" s="3"/>
      <c r="D3" s="3"/>
      <c r="E3" s="3"/>
      <c r="F3" s="3"/>
      <c r="G3" s="3"/>
      <c r="H3" s="3"/>
      <c r="I3" s="3"/>
      <c r="J3" s="3"/>
      <c r="K3" s="3"/>
      <c r="L3" s="3"/>
      <c r="M3" s="3"/>
      <c r="N3" s="4"/>
      <c r="O3" s="5"/>
    </row>
    <row r="4" spans="1:15" x14ac:dyDescent="0.2">
      <c r="A4" s="2"/>
      <c r="B4" s="3"/>
      <c r="C4" s="3"/>
      <c r="D4" s="3"/>
      <c r="E4" s="2"/>
      <c r="F4" s="2"/>
      <c r="G4" s="3"/>
      <c r="H4" s="3"/>
      <c r="I4" s="3"/>
      <c r="J4" s="3"/>
      <c r="K4" s="3"/>
      <c r="L4" s="3"/>
      <c r="M4" s="3"/>
      <c r="N4" s="4"/>
      <c r="O4" s="6"/>
    </row>
    <row r="5" spans="1:15" x14ac:dyDescent="0.2">
      <c r="A5" s="7" t="s">
        <v>0</v>
      </c>
      <c r="B5" s="8"/>
      <c r="C5" s="8"/>
      <c r="D5" s="8"/>
      <c r="E5" s="8"/>
      <c r="F5" s="8"/>
      <c r="G5" s="8"/>
      <c r="H5" s="8"/>
      <c r="I5" s="8"/>
      <c r="J5" s="8"/>
      <c r="K5" s="8"/>
      <c r="L5" s="8"/>
      <c r="M5" s="3"/>
      <c r="N5" s="9"/>
      <c r="O5" s="10"/>
    </row>
    <row r="6" spans="1:15" x14ac:dyDescent="0.2">
      <c r="A6" s="2"/>
      <c r="B6" s="3"/>
      <c r="C6" s="3"/>
      <c r="D6" s="3"/>
      <c r="E6" s="3"/>
      <c r="F6" s="3"/>
      <c r="G6" s="3"/>
      <c r="H6" s="3"/>
      <c r="I6" s="3"/>
      <c r="J6" s="3"/>
      <c r="K6" s="3"/>
      <c r="L6" s="3"/>
      <c r="M6" s="3"/>
      <c r="N6" s="9"/>
      <c r="O6" s="10"/>
    </row>
    <row r="7" spans="1:15" x14ac:dyDescent="0.2">
      <c r="A7" s="2" t="s">
        <v>36</v>
      </c>
      <c r="B7" s="3"/>
      <c r="C7" s="3"/>
      <c r="D7" s="3"/>
      <c r="E7" s="3"/>
      <c r="F7" s="3"/>
      <c r="G7" s="3"/>
      <c r="H7" s="3"/>
      <c r="I7" s="3"/>
      <c r="J7" s="3"/>
      <c r="K7" s="3"/>
      <c r="L7" s="3"/>
      <c r="M7" s="3"/>
      <c r="N7" s="9"/>
      <c r="O7" s="10"/>
    </row>
    <row r="8" spans="1:15" x14ac:dyDescent="0.2">
      <c r="A8" s="3"/>
      <c r="B8" s="3"/>
      <c r="C8" s="3"/>
      <c r="D8" s="3"/>
      <c r="E8" s="3"/>
      <c r="F8" s="3"/>
      <c r="G8" s="3"/>
      <c r="H8" s="3"/>
      <c r="I8" s="3"/>
      <c r="J8" s="3"/>
      <c r="K8" s="3"/>
      <c r="L8" s="3"/>
      <c r="M8" s="3"/>
      <c r="N8" s="9"/>
      <c r="O8" s="10"/>
    </row>
    <row r="9" spans="1:15" x14ac:dyDescent="0.2">
      <c r="A9" s="3"/>
      <c r="B9" s="3"/>
      <c r="C9" s="3"/>
      <c r="D9" s="3"/>
      <c r="E9" s="11"/>
      <c r="F9" s="11"/>
      <c r="G9" s="11"/>
      <c r="H9" s="11"/>
      <c r="I9" s="11"/>
      <c r="J9" s="11"/>
      <c r="K9" s="11"/>
      <c r="L9" s="10" t="s">
        <v>1</v>
      </c>
      <c r="M9" s="10"/>
      <c r="N9" s="12"/>
      <c r="O9" s="10"/>
    </row>
    <row r="10" spans="1:15" x14ac:dyDescent="0.2">
      <c r="A10" s="3" t="s">
        <v>2</v>
      </c>
      <c r="B10" s="3"/>
      <c r="C10" s="14"/>
      <c r="D10" s="14"/>
      <c r="E10" s="14"/>
      <c r="F10" s="190"/>
      <c r="G10" s="191"/>
      <c r="H10" s="191"/>
      <c r="I10" s="191"/>
      <c r="J10" s="191"/>
      <c r="K10" s="192"/>
      <c r="L10" s="13" t="s">
        <v>3</v>
      </c>
      <c r="M10" s="13"/>
      <c r="N10" s="14"/>
      <c r="O10" s="13"/>
    </row>
    <row r="11" spans="1:15" x14ac:dyDescent="0.2">
      <c r="A11" s="3"/>
      <c r="B11" s="3"/>
      <c r="C11" s="14"/>
      <c r="D11" s="14"/>
      <c r="E11" s="14"/>
      <c r="F11" s="193"/>
      <c r="G11" s="194"/>
      <c r="H11" s="194"/>
      <c r="I11" s="194"/>
      <c r="J11" s="194"/>
      <c r="K11" s="195"/>
      <c r="L11" s="13"/>
      <c r="M11" s="13"/>
      <c r="N11" s="14"/>
      <c r="O11" s="13"/>
    </row>
    <row r="12" spans="1:15" x14ac:dyDescent="0.2">
      <c r="A12" s="3"/>
      <c r="B12" s="3"/>
      <c r="C12" s="3"/>
      <c r="D12" s="14"/>
      <c r="E12" s="14"/>
      <c r="F12" s="14"/>
      <c r="G12" s="14"/>
      <c r="H12" s="14"/>
      <c r="I12" s="14"/>
      <c r="J12" s="14"/>
      <c r="K12" s="14"/>
      <c r="L12" s="13"/>
      <c r="M12" s="13"/>
      <c r="N12" s="14"/>
      <c r="O12" s="13"/>
    </row>
    <row r="13" spans="1:15" x14ac:dyDescent="0.2">
      <c r="A13" s="3" t="s">
        <v>4</v>
      </c>
      <c r="B13" s="3"/>
      <c r="C13" s="3"/>
      <c r="D13" s="14"/>
      <c r="E13" s="14"/>
      <c r="F13" s="190"/>
      <c r="G13" s="191"/>
      <c r="H13" s="191"/>
      <c r="I13" s="191"/>
      <c r="J13" s="191"/>
      <c r="K13" s="192"/>
      <c r="L13" s="13" t="s">
        <v>5</v>
      </c>
      <c r="M13" s="13"/>
      <c r="N13" s="14"/>
      <c r="O13" s="13"/>
    </row>
    <row r="14" spans="1:15" x14ac:dyDescent="0.2">
      <c r="A14" s="3" t="s">
        <v>6</v>
      </c>
      <c r="B14" s="3"/>
      <c r="C14" s="3"/>
      <c r="D14" s="14"/>
      <c r="E14" s="14"/>
      <c r="F14" s="193"/>
      <c r="G14" s="194"/>
      <c r="H14" s="194"/>
      <c r="I14" s="194"/>
      <c r="J14" s="194"/>
      <c r="K14" s="195"/>
      <c r="L14" s="13"/>
      <c r="M14" s="13"/>
      <c r="N14" s="14"/>
      <c r="O14" s="13"/>
    </row>
    <row r="15" spans="1:15" x14ac:dyDescent="0.2">
      <c r="A15" s="3"/>
      <c r="B15" s="3"/>
      <c r="C15" s="3"/>
      <c r="D15" s="3"/>
      <c r="E15" s="11"/>
      <c r="F15" s="11"/>
      <c r="G15" s="11"/>
      <c r="H15" s="11"/>
      <c r="I15" s="11"/>
      <c r="J15" s="11"/>
      <c r="K15" s="11"/>
      <c r="L15" s="10"/>
      <c r="M15" s="10"/>
      <c r="N15" s="12"/>
      <c r="O15" s="10"/>
    </row>
    <row r="16" spans="1:15" x14ac:dyDescent="0.2">
      <c r="A16" s="3" t="s">
        <v>7</v>
      </c>
      <c r="B16" s="3"/>
      <c r="C16" s="3"/>
      <c r="D16" s="3"/>
      <c r="E16" s="11"/>
      <c r="F16" s="190"/>
      <c r="G16" s="191"/>
      <c r="H16" s="191"/>
      <c r="I16" s="191"/>
      <c r="J16" s="191"/>
      <c r="K16" s="192"/>
      <c r="L16" s="13" t="s">
        <v>8</v>
      </c>
      <c r="M16" s="13"/>
      <c r="N16" s="14"/>
      <c r="O16" s="13"/>
    </row>
    <row r="17" spans="1:15" x14ac:dyDescent="0.2">
      <c r="A17" s="3"/>
      <c r="B17" s="3"/>
      <c r="C17" s="3"/>
      <c r="D17" s="3"/>
      <c r="E17" s="11"/>
      <c r="F17" s="193"/>
      <c r="G17" s="194"/>
      <c r="H17" s="194"/>
      <c r="I17" s="194"/>
      <c r="J17" s="194"/>
      <c r="K17" s="195"/>
      <c r="L17" s="13"/>
      <c r="M17" s="13"/>
      <c r="N17" s="14"/>
      <c r="O17" s="13"/>
    </row>
    <row r="18" spans="1:15" x14ac:dyDescent="0.2">
      <c r="A18" s="3"/>
      <c r="B18" s="3"/>
      <c r="C18" s="3"/>
      <c r="D18" s="3"/>
      <c r="E18" s="11"/>
      <c r="F18" s="11"/>
      <c r="G18" s="11"/>
      <c r="H18" s="15"/>
      <c r="I18" s="15"/>
      <c r="J18" s="15"/>
      <c r="K18" s="15"/>
      <c r="L18" s="13"/>
      <c r="M18" s="13"/>
      <c r="N18" s="15"/>
      <c r="O18" s="13"/>
    </row>
    <row r="19" spans="1:15" x14ac:dyDescent="0.2">
      <c r="A19" s="3" t="s">
        <v>37</v>
      </c>
      <c r="B19" s="3"/>
      <c r="C19" s="3"/>
      <c r="D19" s="3"/>
      <c r="E19" s="11"/>
      <c r="F19" s="190"/>
      <c r="G19" s="191"/>
      <c r="H19" s="191"/>
      <c r="I19" s="191"/>
      <c r="J19" s="191"/>
      <c r="K19" s="192"/>
      <c r="L19" s="13" t="s">
        <v>9</v>
      </c>
      <c r="M19" s="13"/>
      <c r="N19" s="14"/>
      <c r="O19" s="13"/>
    </row>
    <row r="20" spans="1:15" x14ac:dyDescent="0.2">
      <c r="A20" s="3" t="s">
        <v>10</v>
      </c>
      <c r="B20" s="3"/>
      <c r="C20" s="3"/>
      <c r="D20" s="3"/>
      <c r="E20" s="11"/>
      <c r="F20" s="193"/>
      <c r="G20" s="194"/>
      <c r="H20" s="194"/>
      <c r="I20" s="194"/>
      <c r="J20" s="194"/>
      <c r="K20" s="195"/>
      <c r="L20" s="13"/>
      <c r="M20" s="13"/>
      <c r="N20" s="14"/>
      <c r="O20" s="13"/>
    </row>
    <row r="21" spans="1:15" x14ac:dyDescent="0.2">
      <c r="A21" s="3"/>
      <c r="B21" s="3"/>
      <c r="C21" s="3"/>
      <c r="D21" s="3"/>
      <c r="E21" s="11"/>
      <c r="F21" s="11"/>
      <c r="G21" s="11"/>
      <c r="H21" s="15"/>
      <c r="I21" s="15"/>
      <c r="J21" s="15"/>
      <c r="K21" s="15"/>
      <c r="L21" s="13"/>
      <c r="M21" s="13"/>
      <c r="N21" s="15"/>
      <c r="O21" s="13"/>
    </row>
    <row r="22" spans="1:15" x14ac:dyDescent="0.2">
      <c r="A22" s="3" t="s">
        <v>340</v>
      </c>
      <c r="B22" s="3"/>
      <c r="C22" s="3"/>
      <c r="D22" s="3"/>
      <c r="E22" s="11"/>
      <c r="F22" s="190"/>
      <c r="G22" s="191"/>
      <c r="H22" s="191"/>
      <c r="I22" s="191"/>
      <c r="J22" s="191"/>
      <c r="K22" s="192"/>
      <c r="L22" s="13" t="s">
        <v>11</v>
      </c>
      <c r="M22" s="13"/>
      <c r="N22" s="14"/>
      <c r="O22" s="13"/>
    </row>
    <row r="23" spans="1:15" x14ac:dyDescent="0.2">
      <c r="A23" s="3"/>
      <c r="B23" s="3"/>
      <c r="C23" s="3"/>
      <c r="D23" s="3"/>
      <c r="E23" s="11"/>
      <c r="F23" s="193"/>
      <c r="G23" s="194"/>
      <c r="H23" s="194"/>
      <c r="I23" s="194"/>
      <c r="J23" s="194"/>
      <c r="K23" s="195"/>
      <c r="L23" s="13"/>
      <c r="M23" s="13"/>
      <c r="N23" s="14"/>
      <c r="O23" s="13"/>
    </row>
    <row r="24" spans="1:15" x14ac:dyDescent="0.2">
      <c r="A24" s="3"/>
      <c r="B24" s="3"/>
      <c r="C24" s="3"/>
      <c r="D24" s="11"/>
      <c r="E24" s="11"/>
      <c r="F24" s="11"/>
      <c r="G24" s="11"/>
      <c r="H24" s="11"/>
      <c r="I24" s="11"/>
      <c r="J24" s="11"/>
      <c r="K24" s="11"/>
      <c r="L24" s="10"/>
      <c r="M24" s="10"/>
      <c r="N24" s="12"/>
      <c r="O24" s="10"/>
    </row>
    <row r="25" spans="1:15" x14ac:dyDescent="0.2">
      <c r="A25" s="3" t="s">
        <v>12</v>
      </c>
      <c r="B25" s="3"/>
      <c r="C25" s="3"/>
      <c r="D25" s="3"/>
      <c r="E25" s="11"/>
      <c r="F25" s="11"/>
      <c r="G25" s="11"/>
      <c r="H25" s="11"/>
      <c r="I25" s="184"/>
      <c r="J25" s="196"/>
      <c r="K25" s="185"/>
      <c r="L25" s="13" t="s">
        <v>13</v>
      </c>
      <c r="M25" s="13"/>
      <c r="N25" s="14"/>
      <c r="O25" s="13"/>
    </row>
    <row r="26" spans="1:15" x14ac:dyDescent="0.2">
      <c r="A26" s="3" t="s">
        <v>61</v>
      </c>
      <c r="B26" s="3"/>
      <c r="C26" s="3"/>
      <c r="D26" s="3"/>
      <c r="E26" s="11"/>
      <c r="F26" s="11"/>
      <c r="G26" s="11"/>
      <c r="H26" s="11"/>
      <c r="I26" s="186"/>
      <c r="J26" s="197"/>
      <c r="K26" s="187"/>
      <c r="L26" s="13"/>
      <c r="M26" s="13"/>
      <c r="N26" s="14"/>
      <c r="O26" s="13"/>
    </row>
    <row r="27" spans="1:15" x14ac:dyDescent="0.2">
      <c r="A27" s="3"/>
      <c r="B27" s="3"/>
      <c r="C27" s="3"/>
      <c r="D27" s="3"/>
      <c r="E27" s="11"/>
      <c r="F27" s="11"/>
      <c r="G27" s="11"/>
      <c r="H27" s="11"/>
      <c r="I27" s="11"/>
      <c r="J27" s="11"/>
      <c r="K27" s="11"/>
      <c r="L27" s="13"/>
      <c r="M27" s="13"/>
      <c r="N27" s="12"/>
      <c r="O27" s="13"/>
    </row>
    <row r="28" spans="1:15" x14ac:dyDescent="0.2">
      <c r="A28" s="3" t="s">
        <v>14</v>
      </c>
      <c r="B28" s="3"/>
      <c r="C28" s="3"/>
      <c r="D28" s="3"/>
      <c r="E28" s="11"/>
      <c r="F28" s="11"/>
      <c r="G28" s="11"/>
      <c r="H28" s="11"/>
      <c r="I28" s="184"/>
      <c r="J28" s="196"/>
      <c r="K28" s="185"/>
      <c r="L28" s="13" t="s">
        <v>15</v>
      </c>
      <c r="M28" s="13"/>
      <c r="N28" s="14"/>
      <c r="O28" s="13"/>
    </row>
    <row r="29" spans="1:15" x14ac:dyDescent="0.2">
      <c r="A29" s="3" t="s">
        <v>40</v>
      </c>
      <c r="B29" s="3"/>
      <c r="C29" s="3"/>
      <c r="D29" s="3"/>
      <c r="E29" s="11"/>
      <c r="F29" s="11"/>
      <c r="G29" s="11"/>
      <c r="H29" s="11"/>
      <c r="I29" s="186"/>
      <c r="J29" s="197"/>
      <c r="K29" s="187"/>
      <c r="L29" s="13"/>
      <c r="M29" s="13"/>
      <c r="N29" s="14"/>
      <c r="O29" s="13"/>
    </row>
    <row r="30" spans="1:15" x14ac:dyDescent="0.2">
      <c r="A30" s="8"/>
      <c r="B30" s="3"/>
      <c r="C30" s="3"/>
      <c r="D30" s="3"/>
      <c r="E30" s="11"/>
      <c r="F30" s="11"/>
      <c r="G30" s="11"/>
      <c r="H30" s="11"/>
      <c r="I30" s="11"/>
      <c r="J30" s="11"/>
      <c r="K30" s="11"/>
      <c r="L30" s="13"/>
      <c r="M30" s="13"/>
      <c r="N30" s="12"/>
      <c r="O30" s="13"/>
    </row>
    <row r="31" spans="1:15" x14ac:dyDescent="0.2">
      <c r="A31" s="3" t="s">
        <v>41</v>
      </c>
      <c r="B31" s="3"/>
      <c r="C31" s="3"/>
      <c r="D31" s="11"/>
      <c r="E31" s="3"/>
      <c r="F31" s="11"/>
      <c r="G31" s="11"/>
      <c r="H31" s="11"/>
      <c r="I31" s="184"/>
      <c r="J31" s="196"/>
      <c r="K31" s="185"/>
      <c r="L31" s="13" t="s">
        <v>16</v>
      </c>
      <c r="M31" s="13"/>
      <c r="N31" s="14"/>
      <c r="O31" s="13"/>
    </row>
    <row r="32" spans="1:15" x14ac:dyDescent="0.2">
      <c r="A32" s="3" t="s">
        <v>17</v>
      </c>
      <c r="B32" s="3"/>
      <c r="C32" s="3"/>
      <c r="D32" s="11"/>
      <c r="E32" s="3"/>
      <c r="F32" s="11"/>
      <c r="G32" s="11"/>
      <c r="H32" s="11"/>
      <c r="I32" s="186"/>
      <c r="J32" s="197"/>
      <c r="K32" s="187"/>
      <c r="L32" s="13"/>
      <c r="M32" s="13"/>
      <c r="N32" s="14"/>
      <c r="O32" s="13"/>
    </row>
    <row r="33" spans="1:15" x14ac:dyDescent="0.2">
      <c r="A33" s="3"/>
      <c r="B33" s="3"/>
      <c r="C33" s="3"/>
      <c r="D33" s="11"/>
      <c r="E33" s="3"/>
      <c r="F33" s="11"/>
      <c r="G33" s="11"/>
      <c r="H33" s="11"/>
      <c r="I33" s="11"/>
      <c r="J33" s="11"/>
      <c r="K33" s="15"/>
      <c r="L33" s="13"/>
      <c r="M33" s="13"/>
      <c r="N33" s="15"/>
      <c r="O33" s="13"/>
    </row>
    <row r="34" spans="1:15" x14ac:dyDescent="0.2">
      <c r="A34" s="3" t="s">
        <v>42</v>
      </c>
      <c r="B34" s="3"/>
      <c r="C34" s="3"/>
      <c r="D34" s="11"/>
      <c r="E34" s="3"/>
      <c r="F34" s="11"/>
      <c r="G34" s="11"/>
      <c r="H34" s="11"/>
      <c r="I34" s="184"/>
      <c r="J34" s="196"/>
      <c r="K34" s="185"/>
      <c r="L34" s="13" t="s">
        <v>18</v>
      </c>
      <c r="M34" s="13"/>
      <c r="N34" s="14"/>
      <c r="O34" s="13"/>
    </row>
    <row r="35" spans="1:15" x14ac:dyDescent="0.2">
      <c r="A35" s="11" t="s">
        <v>19</v>
      </c>
      <c r="B35" s="11"/>
      <c r="C35" s="11"/>
      <c r="D35" s="11"/>
      <c r="E35" s="11"/>
      <c r="F35" s="11"/>
      <c r="G35" s="11"/>
      <c r="H35" s="11"/>
      <c r="I35" s="186"/>
      <c r="J35" s="197"/>
      <c r="K35" s="187"/>
      <c r="L35" s="13"/>
      <c r="M35" s="13"/>
      <c r="N35" s="14"/>
      <c r="O35" s="13"/>
    </row>
    <row r="36" spans="1:15" x14ac:dyDescent="0.2">
      <c r="A36" s="11" t="s">
        <v>20</v>
      </c>
      <c r="B36" s="11"/>
      <c r="C36" s="11"/>
      <c r="D36" s="11"/>
      <c r="E36" s="11"/>
      <c r="F36" s="11"/>
      <c r="G36" s="11"/>
      <c r="H36" s="11"/>
      <c r="I36" s="11"/>
      <c r="J36" s="11"/>
      <c r="K36" s="11"/>
      <c r="L36" s="13"/>
      <c r="M36" s="13"/>
      <c r="N36" s="16"/>
      <c r="O36" s="13"/>
    </row>
    <row r="37" spans="1:15" x14ac:dyDescent="0.2">
      <c r="A37" s="11"/>
      <c r="B37" s="11"/>
      <c r="C37" s="11"/>
      <c r="D37" s="11"/>
      <c r="E37" s="11"/>
      <c r="F37" s="11"/>
      <c r="G37" s="11"/>
      <c r="H37" s="11"/>
      <c r="I37" s="11"/>
      <c r="J37" s="11"/>
      <c r="K37" s="11"/>
      <c r="L37" s="13"/>
      <c r="M37" s="13"/>
      <c r="N37" s="16"/>
      <c r="O37" s="13"/>
    </row>
    <row r="38" spans="1:15" x14ac:dyDescent="0.2">
      <c r="A38" s="11" t="s">
        <v>191</v>
      </c>
      <c r="B38" s="11"/>
      <c r="C38" s="11"/>
      <c r="D38" s="11"/>
      <c r="E38" s="11"/>
      <c r="F38" s="11"/>
      <c r="G38" s="11"/>
      <c r="H38" s="11"/>
      <c r="I38" s="188"/>
      <c r="J38" s="122"/>
      <c r="K38" s="122"/>
      <c r="L38" s="13" t="s">
        <v>21</v>
      </c>
      <c r="M38" s="13"/>
      <c r="N38" s="14"/>
      <c r="O38" s="13"/>
    </row>
    <row r="39" spans="1:15" x14ac:dyDescent="0.2">
      <c r="A39" s="11"/>
      <c r="B39" s="11"/>
      <c r="C39" s="11"/>
      <c r="D39" s="11"/>
      <c r="E39" s="11"/>
      <c r="F39" s="11"/>
      <c r="G39" s="11"/>
      <c r="H39" s="11"/>
      <c r="I39" s="189"/>
      <c r="J39" s="122"/>
      <c r="K39" s="122"/>
      <c r="L39" s="13"/>
      <c r="M39" s="13"/>
      <c r="N39" s="14"/>
      <c r="O39" s="13"/>
    </row>
    <row r="40" spans="1:15" x14ac:dyDescent="0.2">
      <c r="A40" s="3"/>
      <c r="B40" s="3"/>
      <c r="C40" s="3"/>
      <c r="D40" s="11"/>
      <c r="E40" s="3"/>
      <c r="F40" s="11"/>
      <c r="G40" s="11"/>
      <c r="H40" s="11"/>
      <c r="I40" s="11"/>
      <c r="J40" s="11"/>
      <c r="K40" s="11"/>
      <c r="L40" s="13"/>
      <c r="M40" s="13"/>
      <c r="N40" s="16"/>
      <c r="O40" s="13"/>
    </row>
    <row r="41" spans="1:15" x14ac:dyDescent="0.2">
      <c r="A41" s="3" t="s">
        <v>192</v>
      </c>
      <c r="B41" s="3"/>
      <c r="C41" s="3"/>
      <c r="D41" s="3"/>
      <c r="E41" s="3"/>
      <c r="F41" s="11"/>
      <c r="G41" s="15"/>
      <c r="H41" s="11"/>
      <c r="I41" s="188"/>
      <c r="J41" s="14"/>
      <c r="K41" s="14"/>
      <c r="L41" s="13" t="s">
        <v>22</v>
      </c>
      <c r="M41" s="13"/>
      <c r="N41" s="14"/>
      <c r="O41" s="13"/>
    </row>
    <row r="42" spans="1:15" x14ac:dyDescent="0.2">
      <c r="A42" s="3"/>
      <c r="B42" s="3"/>
      <c r="C42" s="3"/>
      <c r="D42" s="3"/>
      <c r="E42" s="11"/>
      <c r="F42" s="11"/>
      <c r="G42" s="11"/>
      <c r="H42" s="11"/>
      <c r="I42" s="189"/>
      <c r="J42" s="14"/>
      <c r="K42" s="14"/>
      <c r="L42" s="14"/>
      <c r="M42" s="14"/>
      <c r="N42" s="14"/>
      <c r="O42" s="10"/>
    </row>
    <row r="43" spans="1:15" x14ac:dyDescent="0.2">
      <c r="A43" s="3"/>
      <c r="B43" s="3"/>
      <c r="C43" s="3"/>
      <c r="D43" s="3"/>
      <c r="E43" s="11"/>
      <c r="F43" s="11"/>
      <c r="G43" s="11"/>
      <c r="H43" s="11"/>
      <c r="I43" s="11"/>
      <c r="J43" s="3"/>
      <c r="K43" s="15"/>
      <c r="L43" s="15"/>
      <c r="M43" s="15"/>
      <c r="N43" s="15"/>
      <c r="O43" s="10"/>
    </row>
    <row r="44" spans="1:15" x14ac:dyDescent="0.2">
      <c r="A44" s="3" t="s">
        <v>223</v>
      </c>
      <c r="B44" s="3"/>
      <c r="C44" s="3"/>
      <c r="D44" s="3"/>
      <c r="E44" s="11"/>
      <c r="F44" s="11"/>
      <c r="G44" s="11"/>
      <c r="H44" s="11"/>
      <c r="I44" s="188"/>
      <c r="J44" s="3"/>
      <c r="K44" s="15"/>
      <c r="L44" s="13" t="s">
        <v>225</v>
      </c>
      <c r="M44" s="15"/>
      <c r="N44" s="15"/>
      <c r="O44" s="10"/>
    </row>
    <row r="45" spans="1:15" x14ac:dyDescent="0.2">
      <c r="A45" s="3"/>
      <c r="B45" s="3"/>
      <c r="C45" s="3"/>
      <c r="D45" s="3"/>
      <c r="E45" s="11"/>
      <c r="F45" s="11"/>
      <c r="G45" s="11"/>
      <c r="H45" s="11"/>
      <c r="I45" s="189"/>
      <c r="J45" s="3"/>
      <c r="K45" s="15"/>
      <c r="L45" s="15"/>
      <c r="M45" s="15"/>
      <c r="N45" s="15"/>
      <c r="O45" s="10"/>
    </row>
    <row r="46" spans="1:15" x14ac:dyDescent="0.2">
      <c r="A46" s="3"/>
      <c r="B46" s="3"/>
      <c r="C46" s="3"/>
      <c r="D46" s="3"/>
      <c r="E46" s="11"/>
      <c r="F46" s="11"/>
      <c r="G46" s="11"/>
      <c r="H46" s="11"/>
      <c r="I46" s="11"/>
      <c r="J46" s="3"/>
      <c r="K46" s="15"/>
      <c r="L46" s="15"/>
      <c r="M46" s="15"/>
      <c r="N46" s="15"/>
      <c r="O46" s="10"/>
    </row>
    <row r="47" spans="1:15" x14ac:dyDescent="0.2">
      <c r="A47" s="3" t="s">
        <v>224</v>
      </c>
      <c r="B47" s="3"/>
      <c r="C47" s="3"/>
      <c r="D47" s="3"/>
      <c r="E47" s="11"/>
      <c r="F47" s="11"/>
      <c r="G47" s="11"/>
      <c r="H47" s="11"/>
      <c r="I47" s="184"/>
      <c r="J47" s="185"/>
      <c r="K47" s="15"/>
      <c r="L47" s="13" t="s">
        <v>226</v>
      </c>
      <c r="M47" s="15"/>
      <c r="N47" s="15"/>
      <c r="O47" s="10"/>
    </row>
    <row r="48" spans="1:15" x14ac:dyDescent="0.2">
      <c r="A48" s="3"/>
      <c r="B48" s="3"/>
      <c r="C48" s="3"/>
      <c r="D48" s="3"/>
      <c r="E48" s="11"/>
      <c r="F48" s="11"/>
      <c r="G48" s="11"/>
      <c r="H48" s="11"/>
      <c r="I48" s="186"/>
      <c r="J48" s="187"/>
      <c r="K48" s="15"/>
      <c r="L48" s="15"/>
      <c r="M48" s="15"/>
      <c r="N48" s="15"/>
      <c r="O48" s="10"/>
    </row>
    <row r="49" spans="1:15" x14ac:dyDescent="0.2">
      <c r="A49" s="3"/>
      <c r="B49" s="3"/>
      <c r="C49" s="3"/>
      <c r="D49" s="3"/>
      <c r="E49" s="11"/>
      <c r="F49" s="11"/>
      <c r="G49" s="11"/>
      <c r="H49" s="11"/>
      <c r="I49" s="11"/>
      <c r="J49" s="3"/>
      <c r="K49" s="15"/>
      <c r="L49" s="15"/>
      <c r="M49" s="15"/>
      <c r="N49" s="15"/>
      <c r="O49" s="10"/>
    </row>
    <row r="50" spans="1:15" x14ac:dyDescent="0.2">
      <c r="A50" s="2" t="s">
        <v>23</v>
      </c>
      <c r="B50" s="3"/>
      <c r="C50" s="3"/>
      <c r="D50" s="3"/>
      <c r="E50" s="11"/>
      <c r="F50" s="11"/>
      <c r="G50" s="11"/>
      <c r="H50" s="11"/>
      <c r="I50" s="11"/>
      <c r="J50" s="3"/>
      <c r="K50" s="3"/>
      <c r="L50" s="3"/>
      <c r="M50" s="3"/>
      <c r="N50" s="9"/>
      <c r="O50" s="10"/>
    </row>
    <row r="51" spans="1:15" x14ac:dyDescent="0.2">
      <c r="A51" s="2" t="s">
        <v>24</v>
      </c>
      <c r="B51" s="3"/>
      <c r="C51" s="3"/>
      <c r="D51" s="3"/>
      <c r="E51" s="11"/>
      <c r="F51" s="11"/>
      <c r="G51" s="11"/>
      <c r="H51" s="11"/>
      <c r="I51" s="11"/>
      <c r="J51" s="3"/>
      <c r="K51" s="3"/>
      <c r="L51" s="3"/>
      <c r="M51" s="3"/>
      <c r="N51" s="9"/>
      <c r="O51" s="10"/>
    </row>
    <row r="52" spans="1:15" x14ac:dyDescent="0.2">
      <c r="A52" s="2"/>
      <c r="B52" s="3"/>
      <c r="C52" s="3"/>
      <c r="D52" s="3"/>
      <c r="E52" s="11"/>
      <c r="F52" s="11"/>
      <c r="G52" s="11"/>
      <c r="H52" s="11"/>
      <c r="I52" s="11"/>
      <c r="J52" s="3"/>
      <c r="K52" s="3"/>
      <c r="L52" s="3"/>
      <c r="M52" s="3"/>
      <c r="N52" s="9"/>
      <c r="O52" s="10"/>
    </row>
    <row r="53" spans="1:15" x14ac:dyDescent="0.2">
      <c r="A53" s="3" t="s">
        <v>25</v>
      </c>
      <c r="B53" s="3"/>
      <c r="C53" s="3"/>
      <c r="D53" s="3"/>
      <c r="E53" s="11"/>
      <c r="F53" s="11"/>
      <c r="G53" s="11"/>
      <c r="H53" s="11"/>
      <c r="I53" s="11"/>
      <c r="J53" s="3"/>
      <c r="K53" s="3"/>
      <c r="L53" s="3"/>
      <c r="M53" s="3"/>
      <c r="N53" s="9"/>
      <c r="O53" s="10"/>
    </row>
    <row r="54" spans="1:15" x14ac:dyDescent="0.2">
      <c r="A54" s="3"/>
      <c r="B54" s="3"/>
      <c r="C54" s="3"/>
      <c r="D54" s="3"/>
      <c r="E54" s="3"/>
      <c r="F54" s="3"/>
      <c r="G54" s="3"/>
      <c r="H54" s="3"/>
      <c r="I54" s="3"/>
      <c r="J54" s="3"/>
      <c r="K54" s="3"/>
      <c r="L54" s="3"/>
      <c r="M54" s="3"/>
      <c r="N54" s="9"/>
      <c r="O54" s="10"/>
    </row>
    <row r="56" spans="1:15" x14ac:dyDescent="0.2">
      <c r="A56" s="8"/>
      <c r="B56" s="8"/>
      <c r="C56" s="8"/>
      <c r="D56" s="8"/>
      <c r="E56" s="8"/>
      <c r="F56" s="8"/>
      <c r="G56" s="8"/>
      <c r="H56" s="8"/>
      <c r="I56" s="8"/>
      <c r="J56" s="8"/>
      <c r="K56" s="8"/>
      <c r="L56" s="8"/>
      <c r="M56" s="8"/>
      <c r="N56" s="22"/>
      <c r="O56" s="22"/>
    </row>
    <row r="59" spans="1:15" x14ac:dyDescent="0.2">
      <c r="K59" s="23"/>
      <c r="L59" s="23"/>
    </row>
  </sheetData>
  <mergeCells count="13">
    <mergeCell ref="I47:J48"/>
    <mergeCell ref="I44:I45"/>
    <mergeCell ref="F10:K11"/>
    <mergeCell ref="F13:K14"/>
    <mergeCell ref="I38:I39"/>
    <mergeCell ref="I41:I42"/>
    <mergeCell ref="I31:K32"/>
    <mergeCell ref="I34:K35"/>
    <mergeCell ref="F16:K17"/>
    <mergeCell ref="F19:K20"/>
    <mergeCell ref="F22:K23"/>
    <mergeCell ref="I25:K26"/>
    <mergeCell ref="I28:K29"/>
  </mergeCells>
  <pageMargins left="0.70866141732283472" right="0.70866141732283472" top="0.74803149606299213" bottom="0.74803149606299213" header="0.31496062992125984" footer="0.31496062992125984"/>
  <pageSetup paperSize="9"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I38:I39 I41:I42 I44:I45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6"/>
  <sheetViews>
    <sheetView view="pageLayout" zoomScaleNormal="100" workbookViewId="0">
      <selection activeCell="K5" sqref="K5:K6"/>
    </sheetView>
  </sheetViews>
  <sheetFormatPr defaultColWidth="6.85546875" defaultRowHeight="11.25" customHeight="1" x14ac:dyDescent="0.2"/>
  <cols>
    <col min="1" max="9" width="6.85546875" style="1"/>
    <col min="10" max="10" width="6.85546875" style="19"/>
    <col min="11" max="11" width="15" style="1" customWidth="1"/>
    <col min="12" max="12" width="5.42578125" style="21" customWidth="1"/>
    <col min="13" max="16384" width="6.85546875" style="1"/>
  </cols>
  <sheetData>
    <row r="1" spans="1:12" ht="22.5" customHeight="1" x14ac:dyDescent="0.2"/>
    <row r="2" spans="1:12" ht="11.25" customHeight="1" x14ac:dyDescent="0.2">
      <c r="A2" s="17" t="s">
        <v>43</v>
      </c>
      <c r="B2" s="3"/>
    </row>
    <row r="3" spans="1:12" ht="11.25" customHeight="1" x14ac:dyDescent="0.2">
      <c r="A3" s="17"/>
      <c r="B3" s="3"/>
    </row>
    <row r="4" spans="1:12" ht="11.25" customHeight="1" x14ac:dyDescent="0.2">
      <c r="A4" s="2" t="s">
        <v>26</v>
      </c>
      <c r="B4" s="3"/>
      <c r="L4" s="21" t="s">
        <v>1</v>
      </c>
    </row>
    <row r="5" spans="1:12" ht="11.25" customHeight="1" x14ac:dyDescent="0.2">
      <c r="A5" s="3" t="s">
        <v>62</v>
      </c>
      <c r="B5" s="3"/>
      <c r="K5" s="206"/>
      <c r="L5" s="21">
        <v>1</v>
      </c>
    </row>
    <row r="6" spans="1:12" ht="11.25" customHeight="1" x14ac:dyDescent="0.2">
      <c r="A6" s="3" t="s">
        <v>63</v>
      </c>
      <c r="B6" s="3"/>
      <c r="K6" s="207"/>
    </row>
    <row r="7" spans="1:12" ht="11.25" customHeight="1" x14ac:dyDescent="0.2">
      <c r="A7" s="3" t="s">
        <v>64</v>
      </c>
      <c r="B7" s="3"/>
    </row>
    <row r="8" spans="1:12" ht="11.25" customHeight="1" x14ac:dyDescent="0.2">
      <c r="A8" s="3"/>
      <c r="B8" s="3"/>
    </row>
    <row r="9" spans="1:12" ht="11.25" customHeight="1" x14ac:dyDescent="0.2">
      <c r="A9" s="2" t="s">
        <v>27</v>
      </c>
      <c r="B9" s="3"/>
    </row>
    <row r="10" spans="1:12" ht="11.25" customHeight="1" x14ac:dyDescent="0.2">
      <c r="A10" s="3" t="s">
        <v>65</v>
      </c>
      <c r="B10" s="3"/>
      <c r="J10" s="19" t="s">
        <v>28</v>
      </c>
      <c r="K10" s="206"/>
      <c r="L10" s="21">
        <v>2</v>
      </c>
    </row>
    <row r="11" spans="1:12" ht="11.25" customHeight="1" x14ac:dyDescent="0.2">
      <c r="A11" s="3" t="s">
        <v>66</v>
      </c>
      <c r="B11" s="3"/>
      <c r="K11" s="207"/>
    </row>
    <row r="12" spans="1:12" ht="11.25" customHeight="1" x14ac:dyDescent="0.2">
      <c r="A12" s="3" t="s">
        <v>67</v>
      </c>
      <c r="B12" s="3"/>
    </row>
    <row r="13" spans="1:12" ht="11.25" customHeight="1" x14ac:dyDescent="0.2">
      <c r="A13" s="3" t="s">
        <v>205</v>
      </c>
      <c r="B13" s="3"/>
    </row>
    <row r="14" spans="1:12" ht="11.25" customHeight="1" x14ac:dyDescent="0.2">
      <c r="A14" s="3"/>
      <c r="B14" s="3"/>
    </row>
    <row r="15" spans="1:12" ht="11.25" customHeight="1" x14ac:dyDescent="0.2">
      <c r="A15" s="2" t="s">
        <v>29</v>
      </c>
      <c r="B15" s="3"/>
    </row>
    <row r="16" spans="1:12" ht="11.25" customHeight="1" x14ac:dyDescent="0.2">
      <c r="A16" s="3" t="s">
        <v>68</v>
      </c>
      <c r="B16" s="3"/>
      <c r="J16" s="19" t="s">
        <v>28</v>
      </c>
      <c r="K16" s="206"/>
      <c r="L16" s="21">
        <v>3</v>
      </c>
    </row>
    <row r="17" spans="1:12" ht="11.25" customHeight="1" x14ac:dyDescent="0.2">
      <c r="A17" s="3" t="s">
        <v>69</v>
      </c>
      <c r="B17" s="3"/>
      <c r="K17" s="207"/>
    </row>
    <row r="18" spans="1:12" ht="11.25" customHeight="1" x14ac:dyDescent="0.2">
      <c r="A18" s="3"/>
      <c r="B18" s="3"/>
    </row>
    <row r="19" spans="1:12" ht="11.25" customHeight="1" x14ac:dyDescent="0.2">
      <c r="A19" s="2" t="s">
        <v>30</v>
      </c>
      <c r="B19" s="3"/>
    </row>
    <row r="20" spans="1:12" ht="11.25" customHeight="1" x14ac:dyDescent="0.2">
      <c r="A20" s="3" t="s">
        <v>70</v>
      </c>
      <c r="B20" s="3"/>
      <c r="J20" s="19" t="s">
        <v>28</v>
      </c>
      <c r="K20" s="206"/>
      <c r="L20" s="21">
        <v>4</v>
      </c>
    </row>
    <row r="21" spans="1:12" ht="11.25" customHeight="1" x14ac:dyDescent="0.2">
      <c r="A21" s="3" t="s">
        <v>71</v>
      </c>
      <c r="B21" s="3"/>
      <c r="K21" s="207"/>
    </row>
    <row r="22" spans="1:12" ht="11.25" customHeight="1" x14ac:dyDescent="0.2">
      <c r="A22" s="3"/>
      <c r="B22" s="3"/>
    </row>
    <row r="23" spans="1:12" ht="11.25" customHeight="1" x14ac:dyDescent="0.2">
      <c r="A23" s="2" t="s">
        <v>31</v>
      </c>
      <c r="B23" s="3"/>
    </row>
    <row r="24" spans="1:12" ht="11.25" customHeight="1" x14ac:dyDescent="0.2">
      <c r="A24" s="3" t="s">
        <v>72</v>
      </c>
      <c r="B24" s="3"/>
      <c r="J24" s="19" t="s">
        <v>32</v>
      </c>
      <c r="K24" s="206"/>
      <c r="L24" s="21">
        <v>5</v>
      </c>
    </row>
    <row r="25" spans="1:12" ht="11.25" customHeight="1" x14ac:dyDescent="0.2">
      <c r="A25" s="3"/>
      <c r="B25" s="3"/>
      <c r="K25" s="207"/>
    </row>
    <row r="26" spans="1:12" ht="11.25" customHeight="1" x14ac:dyDescent="0.2">
      <c r="A26" s="3"/>
      <c r="B26" s="3"/>
    </row>
    <row r="27" spans="1:12" ht="11.25" customHeight="1" x14ac:dyDescent="0.2">
      <c r="A27" s="2" t="s">
        <v>33</v>
      </c>
      <c r="B27" s="7"/>
      <c r="J27" s="19" t="s">
        <v>34</v>
      </c>
      <c r="K27" s="204">
        <f>K5+K10+K16+K20-K24</f>
        <v>0</v>
      </c>
      <c r="L27" s="21">
        <v>6</v>
      </c>
    </row>
    <row r="28" spans="1:12" ht="11.25" customHeight="1" x14ac:dyDescent="0.2">
      <c r="A28" s="2" t="s">
        <v>35</v>
      </c>
      <c r="B28" s="7"/>
      <c r="K28" s="205"/>
    </row>
    <row r="31" spans="1:12" ht="11.25" customHeight="1" x14ac:dyDescent="0.2">
      <c r="A31" s="25" t="s">
        <v>44</v>
      </c>
      <c r="K31" s="24"/>
      <c r="L31" s="22"/>
    </row>
    <row r="33" spans="1:12" ht="11.25" customHeight="1" x14ac:dyDescent="0.2">
      <c r="A33" s="37" t="s">
        <v>45</v>
      </c>
    </row>
    <row r="34" spans="1:12" ht="11.25" customHeight="1" x14ac:dyDescent="0.2">
      <c r="A34" s="26" t="s">
        <v>49</v>
      </c>
      <c r="B34" s="26"/>
      <c r="C34" s="26"/>
      <c r="D34" s="26"/>
      <c r="E34" s="26"/>
      <c r="F34" s="26"/>
      <c r="K34" s="206"/>
      <c r="L34" s="21">
        <v>7</v>
      </c>
    </row>
    <row r="35" spans="1:12" ht="11.25" customHeight="1" x14ac:dyDescent="0.2">
      <c r="A35" s="26"/>
      <c r="B35" s="26"/>
      <c r="C35" s="26"/>
      <c r="D35" s="26"/>
      <c r="E35" s="26"/>
      <c r="F35" s="26"/>
      <c r="K35" s="207"/>
    </row>
    <row r="36" spans="1:12" ht="11.25" customHeight="1" x14ac:dyDescent="0.2">
      <c r="A36" s="26"/>
      <c r="B36" s="26"/>
      <c r="C36" s="26"/>
      <c r="D36" s="26"/>
      <c r="E36" s="26"/>
      <c r="F36" s="26"/>
    </row>
    <row r="37" spans="1:12" ht="11.25" customHeight="1" x14ac:dyDescent="0.2">
      <c r="A37" s="37" t="s">
        <v>46</v>
      </c>
      <c r="B37" s="26"/>
      <c r="C37" s="26"/>
      <c r="D37" s="26"/>
      <c r="E37" s="26"/>
      <c r="F37" s="26"/>
    </row>
    <row r="38" spans="1:12" ht="11.25" customHeight="1" x14ac:dyDescent="0.2">
      <c r="A38" s="26" t="s">
        <v>50</v>
      </c>
      <c r="B38" s="26"/>
      <c r="C38" s="26"/>
      <c r="D38" s="26"/>
      <c r="E38" s="26"/>
      <c r="F38" s="26"/>
      <c r="J38" s="19" t="s">
        <v>28</v>
      </c>
      <c r="K38" s="206"/>
      <c r="L38" s="21">
        <v>8</v>
      </c>
    </row>
    <row r="39" spans="1:12" ht="11.25" customHeight="1" x14ac:dyDescent="0.2">
      <c r="A39" s="26"/>
      <c r="B39" s="26"/>
      <c r="C39" s="26"/>
      <c r="D39" s="26"/>
      <c r="E39" s="26"/>
      <c r="F39" s="26"/>
      <c r="K39" s="207"/>
    </row>
    <row r="40" spans="1:12" ht="11.25" customHeight="1" x14ac:dyDescent="0.2">
      <c r="A40" s="26"/>
      <c r="B40" s="26"/>
      <c r="C40" s="26"/>
      <c r="D40" s="26"/>
      <c r="E40" s="26"/>
      <c r="F40" s="26"/>
    </row>
    <row r="41" spans="1:12" ht="11.25" customHeight="1" x14ac:dyDescent="0.2">
      <c r="A41" s="37" t="s">
        <v>29</v>
      </c>
      <c r="B41" s="26"/>
      <c r="C41" s="26"/>
      <c r="D41" s="26"/>
      <c r="E41" s="26"/>
      <c r="F41" s="26"/>
    </row>
    <row r="42" spans="1:12" ht="11.25" customHeight="1" x14ac:dyDescent="0.2">
      <c r="A42" s="26" t="s">
        <v>51</v>
      </c>
      <c r="B42" s="26"/>
      <c r="C42" s="26"/>
      <c r="D42" s="26"/>
      <c r="E42" s="26"/>
      <c r="F42" s="26"/>
      <c r="J42" s="19" t="s">
        <v>28</v>
      </c>
      <c r="K42" s="206"/>
      <c r="L42" s="21">
        <v>9</v>
      </c>
    </row>
    <row r="43" spans="1:12" ht="11.25" customHeight="1" x14ac:dyDescent="0.2">
      <c r="A43" s="26"/>
      <c r="B43" s="26"/>
      <c r="C43" s="26"/>
      <c r="D43" s="26"/>
      <c r="E43" s="26"/>
      <c r="F43" s="26"/>
      <c r="K43" s="207"/>
    </row>
    <row r="44" spans="1:12" ht="11.25" customHeight="1" x14ac:dyDescent="0.2">
      <c r="A44" s="26"/>
      <c r="B44" s="26"/>
      <c r="C44" s="26"/>
      <c r="D44" s="26"/>
      <c r="E44" s="26"/>
      <c r="F44" s="26"/>
    </row>
    <row r="45" spans="1:12" ht="11.25" customHeight="1" x14ac:dyDescent="0.2">
      <c r="A45" s="37" t="s">
        <v>30</v>
      </c>
      <c r="B45" s="26"/>
      <c r="C45" s="26"/>
      <c r="D45" s="26"/>
      <c r="E45" s="26"/>
      <c r="F45" s="26"/>
    </row>
    <row r="46" spans="1:12" ht="11.25" customHeight="1" x14ac:dyDescent="0.2">
      <c r="A46" s="26" t="s">
        <v>52</v>
      </c>
      <c r="B46" s="26"/>
      <c r="C46" s="26"/>
      <c r="D46" s="26"/>
      <c r="E46" s="26"/>
      <c r="F46" s="26"/>
      <c r="J46" s="19" t="s">
        <v>28</v>
      </c>
      <c r="K46" s="206"/>
      <c r="L46" s="21">
        <v>10</v>
      </c>
    </row>
    <row r="47" spans="1:12" ht="11.25" customHeight="1" x14ac:dyDescent="0.2">
      <c r="A47" s="26"/>
      <c r="B47" s="26"/>
      <c r="C47" s="26"/>
      <c r="D47" s="26"/>
      <c r="E47" s="26"/>
      <c r="F47" s="26"/>
      <c r="K47" s="207"/>
    </row>
    <row r="48" spans="1:12" ht="11.25" customHeight="1" x14ac:dyDescent="0.2">
      <c r="A48" s="26"/>
      <c r="B48" s="26"/>
      <c r="C48" s="26"/>
      <c r="D48" s="26"/>
      <c r="E48" s="26"/>
      <c r="F48" s="26"/>
    </row>
    <row r="49" spans="1:15" ht="11.25" customHeight="1" x14ac:dyDescent="0.2">
      <c r="A49" s="37" t="s">
        <v>47</v>
      </c>
      <c r="B49" s="26"/>
      <c r="C49" s="26"/>
      <c r="D49" s="26"/>
      <c r="E49" s="26"/>
      <c r="F49" s="26"/>
    </row>
    <row r="50" spans="1:15" ht="11.25" customHeight="1" x14ac:dyDescent="0.2">
      <c r="A50" s="26" t="s">
        <v>53</v>
      </c>
      <c r="B50" s="26"/>
      <c r="C50" s="26"/>
      <c r="D50" s="26"/>
      <c r="E50" s="26"/>
      <c r="F50" s="26"/>
      <c r="J50" s="19" t="s">
        <v>32</v>
      </c>
      <c r="K50" s="206"/>
      <c r="L50" s="21">
        <v>11</v>
      </c>
    </row>
    <row r="51" spans="1:15" ht="11.25" customHeight="1" x14ac:dyDescent="0.2">
      <c r="A51" s="26"/>
      <c r="B51" s="26"/>
      <c r="C51" s="26"/>
      <c r="D51" s="26"/>
      <c r="E51" s="26"/>
      <c r="F51" s="26"/>
      <c r="K51" s="207"/>
    </row>
    <row r="52" spans="1:15" ht="11.25" customHeight="1" x14ac:dyDescent="0.2">
      <c r="A52" s="26"/>
      <c r="B52" s="26"/>
      <c r="C52" s="26"/>
      <c r="D52" s="26"/>
      <c r="E52" s="26"/>
      <c r="F52" s="26"/>
    </row>
    <row r="53" spans="1:15" ht="11.25" customHeight="1" x14ac:dyDescent="0.2">
      <c r="A53" s="27" t="s">
        <v>48</v>
      </c>
      <c r="B53" s="28"/>
      <c r="C53" s="28"/>
      <c r="D53" s="26"/>
      <c r="E53" s="26"/>
      <c r="F53" s="26"/>
      <c r="J53" s="19" t="s">
        <v>34</v>
      </c>
      <c r="K53" s="204">
        <f>K34+K38+K42+K46-K50</f>
        <v>0</v>
      </c>
      <c r="L53" s="21">
        <v>12</v>
      </c>
    </row>
    <row r="54" spans="1:15" ht="11.25" customHeight="1" x14ac:dyDescent="0.2">
      <c r="K54" s="205"/>
    </row>
    <row r="56" spans="1:15" ht="11.25" customHeight="1" x14ac:dyDescent="0.2">
      <c r="A56" s="25" t="s">
        <v>54</v>
      </c>
      <c r="B56" s="26"/>
      <c r="C56" s="26"/>
      <c r="D56" s="26"/>
      <c r="E56" s="26"/>
      <c r="F56" s="26"/>
      <c r="G56" s="26"/>
    </row>
    <row r="57" spans="1:15" ht="11.25" customHeight="1" x14ac:dyDescent="0.2">
      <c r="A57" s="25"/>
      <c r="B57" s="26"/>
      <c r="C57" s="26"/>
      <c r="D57" s="26"/>
      <c r="E57" s="26"/>
      <c r="F57" s="26"/>
      <c r="G57" s="26"/>
    </row>
    <row r="58" spans="1:15" ht="11.25" customHeight="1" thickBot="1" x14ac:dyDescent="0.25">
      <c r="A58" s="26"/>
      <c r="B58" s="29" t="s">
        <v>55</v>
      </c>
      <c r="C58" s="29"/>
      <c r="D58" s="198">
        <f>'Page 2'!K53</f>
        <v>0</v>
      </c>
      <c r="E58" s="199"/>
      <c r="F58" s="30"/>
      <c r="G58" s="28" t="s">
        <v>56</v>
      </c>
      <c r="K58" s="200" t="e">
        <f>D58/D59</f>
        <v>#DIV/0!</v>
      </c>
      <c r="L58" s="21">
        <v>13</v>
      </c>
    </row>
    <row r="59" spans="1:15" ht="11.25" customHeight="1" x14ac:dyDescent="0.2">
      <c r="A59" s="26"/>
      <c r="B59" s="26" t="s">
        <v>57</v>
      </c>
      <c r="C59" s="26"/>
      <c r="D59" s="202">
        <f>'Page 2'!K27</f>
        <v>0</v>
      </c>
      <c r="E59" s="203"/>
      <c r="F59" s="30"/>
      <c r="G59" s="31" t="s">
        <v>58</v>
      </c>
      <c r="K59" s="201"/>
    </row>
    <row r="61" spans="1:15" ht="11.25" customHeight="1" x14ac:dyDescent="0.2">
      <c r="A61" s="38"/>
      <c r="B61" s="31"/>
      <c r="C61" s="31"/>
      <c r="D61" s="31"/>
      <c r="E61" s="31"/>
      <c r="F61" s="31"/>
      <c r="G61" s="31"/>
      <c r="H61" s="31"/>
      <c r="I61" s="31"/>
      <c r="J61" s="31"/>
      <c r="K61" s="31"/>
      <c r="L61" s="39"/>
      <c r="M61" s="31"/>
      <c r="N61" s="40"/>
      <c r="O61" s="41"/>
    </row>
    <row r="62" spans="1:15" ht="11.25" customHeight="1" x14ac:dyDescent="0.2">
      <c r="A62" s="38"/>
      <c r="B62" s="31"/>
      <c r="C62" s="31"/>
      <c r="D62" s="31"/>
      <c r="E62" s="31"/>
      <c r="F62" s="31"/>
      <c r="G62" s="31"/>
      <c r="H62" s="31"/>
      <c r="I62" s="31"/>
      <c r="J62" s="31"/>
      <c r="K62" s="31"/>
      <c r="L62" s="39"/>
      <c r="M62" s="31"/>
      <c r="N62" s="40"/>
      <c r="O62" s="41"/>
    </row>
    <row r="63" spans="1:15" ht="11.25" customHeight="1" x14ac:dyDescent="0.2">
      <c r="A63" s="38"/>
      <c r="B63" s="31"/>
      <c r="C63" s="31"/>
      <c r="D63" s="31"/>
      <c r="E63" s="31"/>
      <c r="F63" s="31"/>
      <c r="G63" s="31"/>
      <c r="H63" s="31"/>
      <c r="I63" s="31"/>
      <c r="J63" s="31"/>
      <c r="K63" s="31"/>
      <c r="L63" s="39"/>
      <c r="M63" s="31"/>
      <c r="N63" s="40"/>
      <c r="O63" s="41"/>
    </row>
    <row r="64" spans="1:15" ht="11.25" customHeight="1" x14ac:dyDescent="0.2">
      <c r="A64" s="31"/>
      <c r="B64" s="31"/>
      <c r="C64" s="31"/>
      <c r="D64" s="31"/>
      <c r="E64" s="31"/>
      <c r="F64" s="31"/>
      <c r="G64" s="31"/>
      <c r="H64" s="31"/>
      <c r="I64" s="31"/>
      <c r="J64" s="31"/>
      <c r="K64" s="23"/>
      <c r="L64" s="39"/>
      <c r="M64" s="42"/>
      <c r="N64" s="43"/>
      <c r="O64" s="41"/>
    </row>
    <row r="65" spans="1:15" ht="11.25" customHeight="1" x14ac:dyDescent="0.2">
      <c r="A65" s="31"/>
      <c r="B65" s="31"/>
      <c r="C65" s="31"/>
      <c r="D65" s="31"/>
      <c r="E65" s="31"/>
      <c r="F65" s="31"/>
      <c r="G65" s="31"/>
      <c r="H65" s="31"/>
      <c r="I65" s="31"/>
      <c r="J65" s="31"/>
      <c r="K65" s="31"/>
      <c r="L65" s="39"/>
      <c r="M65" s="42"/>
      <c r="N65" s="43"/>
      <c r="O65" s="41"/>
    </row>
    <row r="66" spans="1:15" ht="11.25" customHeight="1" x14ac:dyDescent="0.2">
      <c r="A66" s="31"/>
      <c r="B66" s="31"/>
      <c r="C66" s="31"/>
      <c r="D66" s="31"/>
      <c r="E66" s="31"/>
      <c r="F66" s="31"/>
      <c r="G66" s="31"/>
      <c r="H66" s="31"/>
      <c r="I66" s="31"/>
      <c r="J66" s="31"/>
      <c r="K66" s="31"/>
      <c r="L66" s="39"/>
      <c r="M66" s="42"/>
      <c r="N66" s="35"/>
      <c r="O66" s="41"/>
    </row>
    <row r="67" spans="1:15" ht="11.25" customHeight="1" x14ac:dyDescent="0.2">
      <c r="A67" s="31"/>
      <c r="B67" s="31"/>
      <c r="C67" s="31"/>
      <c r="D67" s="31"/>
      <c r="E67" s="31"/>
      <c r="F67" s="31"/>
      <c r="G67" s="31"/>
      <c r="H67" s="31"/>
      <c r="I67" s="31"/>
      <c r="J67" s="31"/>
      <c r="K67" s="31"/>
      <c r="L67" s="39"/>
      <c r="M67" s="42"/>
      <c r="N67" s="35"/>
      <c r="O67" s="41"/>
    </row>
    <row r="68" spans="1:15" ht="11.25" customHeight="1" x14ac:dyDescent="0.2">
      <c r="A68" s="31"/>
      <c r="B68" s="31"/>
      <c r="C68" s="31"/>
      <c r="D68" s="31"/>
      <c r="E68" s="31"/>
      <c r="F68" s="31"/>
      <c r="G68" s="31"/>
      <c r="H68" s="31"/>
      <c r="I68" s="31"/>
      <c r="J68" s="31"/>
      <c r="K68" s="31"/>
      <c r="L68" s="39"/>
      <c r="M68" s="42"/>
      <c r="N68" s="35"/>
      <c r="O68" s="41"/>
    </row>
    <row r="69" spans="1:15" ht="11.25" customHeight="1" x14ac:dyDescent="0.2">
      <c r="A69" s="31"/>
      <c r="B69" s="31"/>
      <c r="C69" s="31"/>
      <c r="D69" s="31"/>
      <c r="E69" s="31"/>
      <c r="F69" s="31"/>
      <c r="G69" s="31"/>
      <c r="H69" s="31"/>
      <c r="I69" s="31"/>
      <c r="J69" s="31"/>
      <c r="K69" s="31"/>
      <c r="L69" s="39"/>
      <c r="M69" s="42"/>
      <c r="N69" s="36"/>
      <c r="O69" s="41"/>
    </row>
    <row r="70" spans="1:15" ht="11.25" customHeight="1" x14ac:dyDescent="0.2">
      <c r="A70" s="31"/>
      <c r="B70" s="31"/>
      <c r="C70" s="31"/>
      <c r="D70" s="31"/>
      <c r="E70" s="31"/>
      <c r="F70" s="31"/>
      <c r="G70" s="31"/>
      <c r="H70" s="31"/>
      <c r="I70" s="31"/>
      <c r="J70" s="31"/>
      <c r="K70" s="31"/>
      <c r="L70" s="31"/>
      <c r="M70" s="39"/>
      <c r="N70" s="43"/>
      <c r="O70" s="41"/>
    </row>
    <row r="71" spans="1:15" ht="11.25" customHeight="1" x14ac:dyDescent="0.2">
      <c r="A71" s="31"/>
      <c r="B71" s="31"/>
      <c r="C71" s="31"/>
      <c r="D71" s="31"/>
      <c r="E71" s="31"/>
      <c r="F71" s="31"/>
      <c r="G71" s="31"/>
      <c r="H71" s="31"/>
      <c r="I71" s="31"/>
      <c r="J71" s="31"/>
      <c r="K71" s="31"/>
      <c r="L71" s="31"/>
      <c r="M71" s="42"/>
      <c r="N71" s="43"/>
      <c r="O71" s="41"/>
    </row>
    <row r="72" spans="1:15" ht="11.25" customHeight="1" x14ac:dyDescent="0.2">
      <c r="A72" s="31"/>
      <c r="B72" s="31"/>
      <c r="C72" s="31"/>
      <c r="D72" s="31"/>
      <c r="E72" s="31"/>
      <c r="F72" s="31"/>
      <c r="G72" s="31"/>
      <c r="H72" s="31"/>
      <c r="I72" s="31"/>
      <c r="J72" s="31"/>
      <c r="K72" s="31"/>
      <c r="L72" s="31"/>
      <c r="M72" s="42"/>
      <c r="N72" s="36"/>
      <c r="O72" s="41"/>
    </row>
    <row r="73" spans="1:15" ht="11.25" customHeight="1" x14ac:dyDescent="0.2">
      <c r="A73" s="31"/>
      <c r="B73" s="31"/>
      <c r="C73" s="31"/>
      <c r="D73" s="31"/>
      <c r="E73" s="31"/>
      <c r="F73" s="31"/>
      <c r="G73" s="31"/>
      <c r="H73" s="31"/>
      <c r="I73" s="31"/>
      <c r="J73" s="31"/>
      <c r="K73" s="31"/>
      <c r="L73" s="31"/>
      <c r="M73" s="42"/>
      <c r="N73" s="36"/>
      <c r="O73" s="41"/>
    </row>
    <row r="74" spans="1:15" ht="11.25" customHeight="1" x14ac:dyDescent="0.2">
      <c r="A74" s="31"/>
      <c r="B74" s="31"/>
      <c r="C74" s="31"/>
      <c r="D74" s="31"/>
      <c r="E74" s="31"/>
      <c r="F74" s="31"/>
      <c r="G74" s="31"/>
      <c r="H74" s="31"/>
      <c r="I74" s="31"/>
      <c r="J74" s="31"/>
      <c r="K74" s="31"/>
      <c r="L74" s="31"/>
      <c r="M74" s="42"/>
      <c r="N74" s="36"/>
      <c r="O74" s="41"/>
    </row>
    <row r="75" spans="1:15" ht="11.25" customHeight="1" x14ac:dyDescent="0.2">
      <c r="A75" s="31"/>
      <c r="B75" s="31"/>
      <c r="C75" s="31"/>
      <c r="D75" s="31"/>
      <c r="E75" s="31"/>
      <c r="F75" s="31"/>
      <c r="G75" s="31"/>
      <c r="H75" s="31"/>
      <c r="I75" s="31"/>
      <c r="J75" s="31"/>
      <c r="K75" s="31"/>
      <c r="L75" s="31"/>
      <c r="M75" s="42"/>
      <c r="N75" s="36"/>
      <c r="O75" s="41"/>
    </row>
    <row r="76" spans="1:15" ht="11.25" customHeight="1" x14ac:dyDescent="0.2">
      <c r="A76" s="31"/>
      <c r="B76" s="31"/>
      <c r="C76" s="31"/>
      <c r="D76" s="31"/>
      <c r="E76" s="31"/>
      <c r="F76" s="31"/>
      <c r="G76" s="31"/>
      <c r="H76" s="31"/>
      <c r="I76" s="31"/>
      <c r="J76" s="31"/>
      <c r="K76" s="31"/>
      <c r="L76" s="39"/>
      <c r="M76" s="42"/>
      <c r="N76" s="36"/>
      <c r="O76" s="41"/>
    </row>
    <row r="77" spans="1:15" ht="11.25" customHeight="1" x14ac:dyDescent="0.2">
      <c r="A77" s="31"/>
      <c r="B77" s="31"/>
      <c r="C77" s="31"/>
      <c r="D77" s="31"/>
      <c r="E77" s="31"/>
      <c r="F77" s="31"/>
      <c r="G77" s="31"/>
      <c r="H77" s="31"/>
      <c r="I77" s="31"/>
      <c r="J77" s="31"/>
      <c r="K77" s="31"/>
      <c r="L77" s="39"/>
      <c r="M77" s="39"/>
      <c r="N77" s="43"/>
      <c r="O77" s="41"/>
    </row>
    <row r="78" spans="1:15" ht="11.25" customHeight="1" x14ac:dyDescent="0.2">
      <c r="A78" s="31"/>
      <c r="B78" s="31"/>
      <c r="C78" s="31"/>
      <c r="D78" s="31"/>
      <c r="E78" s="31"/>
      <c r="F78" s="31"/>
      <c r="G78" s="31"/>
      <c r="H78" s="31"/>
      <c r="I78" s="31"/>
      <c r="J78" s="31"/>
      <c r="K78" s="31"/>
      <c r="L78" s="39"/>
      <c r="M78" s="42"/>
      <c r="N78" s="43"/>
      <c r="O78" s="41"/>
    </row>
    <row r="79" spans="1:15" ht="11.25" customHeight="1" x14ac:dyDescent="0.2">
      <c r="A79" s="31"/>
      <c r="B79" s="31"/>
      <c r="C79" s="31"/>
      <c r="D79" s="31"/>
      <c r="E79" s="31"/>
      <c r="F79" s="31"/>
      <c r="G79" s="31"/>
      <c r="H79" s="31"/>
      <c r="I79" s="31"/>
      <c r="J79" s="31"/>
      <c r="K79" s="31"/>
      <c r="L79" s="39"/>
      <c r="M79" s="42"/>
      <c r="N79" s="36"/>
      <c r="O79" s="41"/>
    </row>
    <row r="80" spans="1:15" ht="11.25" customHeight="1" x14ac:dyDescent="0.2">
      <c r="A80" s="31"/>
      <c r="B80" s="31"/>
      <c r="C80" s="31"/>
      <c r="D80" s="31"/>
      <c r="E80" s="31"/>
      <c r="F80" s="31"/>
      <c r="G80" s="31"/>
      <c r="H80" s="31"/>
      <c r="I80" s="31"/>
      <c r="J80" s="31"/>
      <c r="K80" s="31"/>
      <c r="L80" s="39"/>
      <c r="M80" s="42"/>
      <c r="N80" s="36"/>
      <c r="O80" s="41"/>
    </row>
    <row r="81" spans="1:15" ht="11.25" customHeight="1" x14ac:dyDescent="0.2">
      <c r="A81" s="31"/>
      <c r="B81" s="31"/>
      <c r="C81" s="31"/>
      <c r="D81" s="31"/>
      <c r="E81" s="31"/>
      <c r="F81" s="31"/>
      <c r="G81" s="31"/>
      <c r="H81" s="31"/>
      <c r="I81" s="31"/>
      <c r="J81" s="31"/>
      <c r="K81" s="31"/>
      <c r="L81" s="39"/>
      <c r="M81" s="42"/>
      <c r="N81" s="36"/>
      <c r="O81" s="41"/>
    </row>
    <row r="82" spans="1:15" ht="11.25" customHeight="1" x14ac:dyDescent="0.2">
      <c r="A82" s="31"/>
      <c r="B82" s="31"/>
      <c r="C82" s="31"/>
      <c r="D82" s="31"/>
      <c r="E82" s="31"/>
      <c r="F82" s="31"/>
      <c r="G82" s="31"/>
      <c r="H82" s="31"/>
      <c r="I82" s="31"/>
      <c r="J82" s="31"/>
      <c r="K82" s="31"/>
      <c r="L82" s="39"/>
      <c r="M82" s="42"/>
      <c r="N82" s="36"/>
      <c r="O82" s="41"/>
    </row>
    <row r="83" spans="1:15" ht="11.25" customHeight="1" x14ac:dyDescent="0.2">
      <c r="A83" s="31"/>
      <c r="B83" s="31"/>
      <c r="C83" s="31"/>
      <c r="D83" s="31"/>
      <c r="E83" s="31"/>
      <c r="F83" s="31"/>
      <c r="G83" s="31"/>
      <c r="H83" s="31"/>
      <c r="I83" s="31"/>
      <c r="J83" s="31"/>
      <c r="K83" s="31"/>
      <c r="L83" s="31"/>
      <c r="M83" s="39"/>
      <c r="N83" s="43"/>
      <c r="O83" s="41"/>
    </row>
    <row r="84" spans="1:15" ht="11.25" customHeight="1" x14ac:dyDescent="0.2">
      <c r="A84" s="31"/>
      <c r="B84" s="31"/>
      <c r="C84" s="31"/>
      <c r="D84" s="31"/>
      <c r="E84" s="31"/>
      <c r="F84" s="31"/>
      <c r="G84" s="31"/>
      <c r="H84" s="31"/>
      <c r="I84" s="31"/>
      <c r="J84" s="31"/>
      <c r="K84" s="31"/>
      <c r="L84" s="31"/>
      <c r="M84" s="42"/>
      <c r="N84" s="43"/>
      <c r="O84" s="41"/>
    </row>
    <row r="85" spans="1:15" ht="11.25" customHeight="1" x14ac:dyDescent="0.2">
      <c r="A85" s="31"/>
      <c r="B85" s="31"/>
      <c r="C85" s="31"/>
      <c r="D85" s="31"/>
      <c r="E85" s="31"/>
      <c r="F85" s="31"/>
      <c r="G85" s="31"/>
      <c r="H85" s="31"/>
      <c r="I85" s="31"/>
      <c r="J85" s="31"/>
      <c r="K85" s="31"/>
      <c r="L85" s="31"/>
      <c r="M85" s="42"/>
      <c r="N85" s="36"/>
      <c r="O85" s="41"/>
    </row>
    <row r="86" spans="1:15" ht="11.25" customHeight="1" x14ac:dyDescent="0.2">
      <c r="A86" s="31"/>
      <c r="B86" s="31"/>
      <c r="C86" s="31"/>
      <c r="D86" s="31"/>
      <c r="E86" s="31"/>
      <c r="F86" s="31"/>
      <c r="G86" s="31"/>
      <c r="H86" s="31"/>
      <c r="I86" s="31"/>
      <c r="J86" s="31"/>
      <c r="K86" s="31"/>
      <c r="L86" s="31"/>
      <c r="M86" s="42"/>
      <c r="N86" s="36"/>
      <c r="O86" s="41"/>
    </row>
    <row r="87" spans="1:15" ht="11.25" customHeight="1" x14ac:dyDescent="0.2">
      <c r="A87" s="31"/>
      <c r="B87" s="31"/>
      <c r="C87" s="31"/>
      <c r="D87" s="31"/>
      <c r="E87" s="31"/>
      <c r="F87" s="31"/>
      <c r="G87" s="31"/>
      <c r="H87" s="31"/>
      <c r="I87" s="31"/>
      <c r="J87" s="31"/>
      <c r="K87" s="31"/>
      <c r="L87" s="31"/>
      <c r="M87" s="42"/>
      <c r="N87" s="36"/>
      <c r="O87" s="41"/>
    </row>
    <row r="88" spans="1:15" ht="11.25" customHeight="1" x14ac:dyDescent="0.2">
      <c r="A88" s="31"/>
      <c r="B88" s="31"/>
      <c r="C88" s="31"/>
      <c r="D88" s="31"/>
      <c r="E88" s="31"/>
      <c r="F88" s="31"/>
      <c r="G88" s="31"/>
      <c r="H88" s="31"/>
      <c r="I88" s="31"/>
      <c r="J88" s="31"/>
      <c r="K88" s="31"/>
      <c r="L88" s="31"/>
      <c r="M88" s="39"/>
      <c r="N88" s="43"/>
      <c r="O88" s="41"/>
    </row>
    <row r="89" spans="1:15" ht="11.25" customHeight="1" x14ac:dyDescent="0.2">
      <c r="A89" s="31"/>
      <c r="B89" s="31"/>
      <c r="C89" s="31"/>
      <c r="D89" s="31"/>
      <c r="E89" s="31"/>
      <c r="F89" s="31"/>
      <c r="G89" s="31"/>
      <c r="H89" s="31"/>
      <c r="I89" s="31"/>
      <c r="J89" s="31"/>
      <c r="K89" s="31"/>
      <c r="L89" s="31"/>
      <c r="M89" s="42"/>
      <c r="N89" s="43"/>
      <c r="O89" s="41"/>
    </row>
    <row r="90" spans="1:15" ht="11.25" customHeight="1" x14ac:dyDescent="0.2">
      <c r="A90" s="31"/>
      <c r="B90" s="31"/>
      <c r="C90" s="31"/>
      <c r="D90" s="31"/>
      <c r="E90" s="31"/>
      <c r="F90" s="31"/>
      <c r="G90" s="31"/>
      <c r="H90" s="31"/>
      <c r="I90" s="31"/>
      <c r="J90" s="31"/>
      <c r="K90" s="31"/>
      <c r="L90" s="31"/>
      <c r="M90" s="42"/>
      <c r="N90" s="36"/>
      <c r="O90" s="41"/>
    </row>
    <row r="91" spans="1:15" ht="11.25" customHeight="1" x14ac:dyDescent="0.2">
      <c r="A91" s="31"/>
      <c r="B91" s="31"/>
      <c r="C91" s="31"/>
      <c r="D91" s="31"/>
      <c r="E91" s="31"/>
      <c r="F91" s="31"/>
      <c r="G91" s="31"/>
      <c r="H91" s="31"/>
      <c r="I91" s="31"/>
      <c r="J91" s="31"/>
      <c r="K91" s="31"/>
      <c r="L91" s="31"/>
      <c r="M91" s="42"/>
      <c r="N91" s="36"/>
      <c r="O91" s="41"/>
    </row>
    <row r="92" spans="1:15" ht="11.25" customHeight="1" x14ac:dyDescent="0.2">
      <c r="A92" s="31"/>
      <c r="B92" s="31"/>
      <c r="C92" s="31"/>
      <c r="D92" s="31"/>
      <c r="E92" s="31"/>
      <c r="F92" s="31"/>
      <c r="G92" s="31"/>
      <c r="H92" s="31"/>
      <c r="I92" s="31"/>
      <c r="J92" s="31"/>
      <c r="K92" s="31"/>
      <c r="L92" s="31"/>
      <c r="M92" s="42"/>
      <c r="N92" s="36"/>
      <c r="O92" s="41"/>
    </row>
    <row r="93" spans="1:15" ht="11.25" customHeight="1" x14ac:dyDescent="0.2">
      <c r="A93" s="27"/>
      <c r="B93" s="28"/>
      <c r="C93" s="28"/>
      <c r="D93" s="31"/>
      <c r="E93" s="31"/>
      <c r="F93" s="31"/>
      <c r="G93" s="31"/>
      <c r="H93" s="31"/>
      <c r="I93" s="31"/>
      <c r="J93" s="31"/>
      <c r="K93" s="31"/>
      <c r="L93" s="31"/>
      <c r="M93" s="39"/>
      <c r="N93" s="43"/>
      <c r="O93" s="41"/>
    </row>
    <row r="94" spans="1:15" ht="11.25" customHeight="1" x14ac:dyDescent="0.2">
      <c r="A94" s="27"/>
      <c r="B94" s="28"/>
      <c r="C94" s="28"/>
      <c r="D94" s="31"/>
      <c r="E94" s="31"/>
      <c r="F94" s="31"/>
      <c r="G94" s="31"/>
      <c r="H94" s="31"/>
      <c r="I94" s="31"/>
      <c r="J94" s="31"/>
      <c r="K94" s="31"/>
      <c r="L94" s="31"/>
      <c r="M94" s="39"/>
      <c r="N94" s="43"/>
      <c r="O94" s="41"/>
    </row>
    <row r="95" spans="1:15" ht="11.25" customHeight="1" x14ac:dyDescent="0.2">
      <c r="A95" s="41"/>
      <c r="B95" s="41"/>
      <c r="C95" s="41"/>
      <c r="D95" s="41"/>
      <c r="E95" s="41"/>
      <c r="F95" s="41"/>
      <c r="G95" s="41"/>
      <c r="H95" s="41"/>
      <c r="I95" s="41"/>
      <c r="J95" s="44"/>
      <c r="K95" s="41"/>
      <c r="L95" s="45"/>
      <c r="M95" s="41"/>
      <c r="N95" s="41"/>
      <c r="O95" s="41"/>
    </row>
    <row r="96" spans="1:15" ht="11.25" customHeight="1" x14ac:dyDescent="0.2">
      <c r="A96" s="41"/>
      <c r="B96" s="41"/>
      <c r="C96" s="41"/>
      <c r="D96" s="41"/>
      <c r="E96" s="41"/>
      <c r="F96" s="41"/>
      <c r="G96" s="41"/>
      <c r="H96" s="41"/>
      <c r="I96" s="41"/>
      <c r="J96" s="44"/>
      <c r="K96" s="41"/>
      <c r="L96" s="45"/>
      <c r="M96" s="41"/>
      <c r="N96" s="41"/>
      <c r="O96" s="41"/>
    </row>
  </sheetData>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64"/>
  <sheetViews>
    <sheetView view="pageLayout" zoomScaleNormal="100" workbookViewId="0">
      <selection activeCell="K51" sqref="K51:K52"/>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5" ht="22.5" customHeight="1" x14ac:dyDescent="0.2"/>
    <row r="2" spans="1:15" x14ac:dyDescent="0.2">
      <c r="A2" s="25" t="s">
        <v>59</v>
      </c>
      <c r="B2" s="26"/>
      <c r="C2" s="26"/>
      <c r="D2" s="26"/>
      <c r="E2" s="26"/>
      <c r="F2" s="26"/>
      <c r="G2" s="26"/>
      <c r="H2" s="26"/>
      <c r="I2" s="26"/>
      <c r="J2" s="32"/>
      <c r="K2" s="26"/>
      <c r="L2" s="34"/>
      <c r="M2" s="26"/>
      <c r="N2" s="33"/>
    </row>
    <row r="3" spans="1:15" x14ac:dyDescent="0.2">
      <c r="A3" s="25"/>
      <c r="B3" s="26"/>
      <c r="C3" s="26"/>
      <c r="D3" s="26"/>
      <c r="E3" s="26"/>
      <c r="F3" s="26"/>
      <c r="G3" s="26"/>
      <c r="H3" s="26"/>
      <c r="I3" s="26"/>
      <c r="J3" s="32"/>
      <c r="K3" s="80"/>
      <c r="L3" s="34"/>
      <c r="M3" s="31"/>
      <c r="N3" s="40"/>
      <c r="O3" s="41"/>
    </row>
    <row r="4" spans="1:15" x14ac:dyDescent="0.2">
      <c r="A4" s="37" t="s">
        <v>45</v>
      </c>
      <c r="B4" s="26"/>
      <c r="C4" s="26"/>
      <c r="D4" s="26"/>
      <c r="E4" s="26"/>
      <c r="F4" s="26"/>
      <c r="G4" s="26"/>
      <c r="H4" s="26"/>
      <c r="I4" s="26"/>
      <c r="J4" s="32"/>
      <c r="K4" s="80"/>
      <c r="L4" s="34"/>
      <c r="M4" s="31"/>
      <c r="N4" s="40"/>
      <c r="O4" s="41"/>
    </row>
    <row r="5" spans="1:15" x14ac:dyDescent="0.2">
      <c r="A5" s="26" t="s">
        <v>73</v>
      </c>
      <c r="B5" s="26"/>
      <c r="C5" s="26"/>
      <c r="D5" s="26"/>
      <c r="E5" s="26"/>
      <c r="F5" s="26"/>
      <c r="G5" s="26"/>
      <c r="H5" s="26"/>
      <c r="I5" s="26"/>
      <c r="J5" s="32"/>
      <c r="K5" s="214"/>
      <c r="L5" s="34">
        <v>14</v>
      </c>
      <c r="M5" s="42"/>
      <c r="N5" s="43"/>
      <c r="O5" s="41"/>
    </row>
    <row r="6" spans="1:15" x14ac:dyDescent="0.2">
      <c r="A6" s="26" t="s">
        <v>74</v>
      </c>
      <c r="B6" s="26"/>
      <c r="C6" s="26"/>
      <c r="D6" s="26"/>
      <c r="E6" s="26"/>
      <c r="F6" s="26"/>
      <c r="G6" s="26"/>
      <c r="H6" s="31"/>
      <c r="I6" s="31"/>
      <c r="J6" s="32"/>
      <c r="K6" s="215"/>
      <c r="L6" s="34"/>
      <c r="M6" s="42"/>
      <c r="N6" s="43"/>
      <c r="O6" s="41"/>
    </row>
    <row r="7" spans="1:15" x14ac:dyDescent="0.2">
      <c r="A7" s="26" t="s">
        <v>75</v>
      </c>
      <c r="B7" s="26"/>
      <c r="C7" s="26"/>
      <c r="D7" s="26"/>
      <c r="E7" s="26"/>
      <c r="F7" s="26"/>
      <c r="G7" s="26"/>
      <c r="H7" s="31"/>
      <c r="I7" s="31"/>
      <c r="J7" s="32"/>
      <c r="K7" s="80"/>
      <c r="L7" s="34"/>
      <c r="M7" s="42"/>
      <c r="N7" s="35"/>
      <c r="O7" s="41"/>
    </row>
    <row r="8" spans="1:15" x14ac:dyDescent="0.2">
      <c r="A8" s="26" t="s">
        <v>76</v>
      </c>
      <c r="B8" s="26"/>
      <c r="C8" s="26"/>
      <c r="D8" s="26"/>
      <c r="E8" s="26"/>
      <c r="F8" s="26"/>
      <c r="G8" s="26"/>
      <c r="H8" s="31"/>
      <c r="I8" s="31"/>
      <c r="J8" s="32"/>
      <c r="K8" s="80"/>
      <c r="L8" s="34"/>
      <c r="M8" s="42"/>
      <c r="N8" s="35"/>
      <c r="O8" s="41"/>
    </row>
    <row r="9" spans="1:15" x14ac:dyDescent="0.2">
      <c r="A9" s="26"/>
      <c r="B9" s="26"/>
      <c r="C9" s="26"/>
      <c r="D9" s="26"/>
      <c r="E9" s="26"/>
      <c r="F9" s="26"/>
      <c r="G9" s="26"/>
      <c r="H9" s="31"/>
      <c r="I9" s="31"/>
      <c r="J9" s="32"/>
      <c r="K9" s="80"/>
      <c r="L9" s="34"/>
      <c r="M9" s="42"/>
      <c r="N9" s="35"/>
      <c r="O9" s="41"/>
    </row>
    <row r="10" spans="1:15" x14ac:dyDescent="0.2">
      <c r="A10" s="37" t="s">
        <v>46</v>
      </c>
      <c r="B10" s="26"/>
      <c r="C10" s="26"/>
      <c r="D10" s="26"/>
      <c r="E10" s="26"/>
      <c r="F10" s="26"/>
      <c r="G10" s="26"/>
      <c r="H10" s="26"/>
      <c r="I10" s="26"/>
      <c r="J10" s="32"/>
      <c r="K10" s="80"/>
      <c r="L10" s="34"/>
      <c r="M10" s="42"/>
      <c r="N10" s="36"/>
      <c r="O10" s="41"/>
    </row>
    <row r="11" spans="1:15" x14ac:dyDescent="0.2">
      <c r="A11" s="26" t="s">
        <v>77</v>
      </c>
      <c r="B11" s="26"/>
      <c r="C11" s="26"/>
      <c r="D11" s="26"/>
      <c r="E11" s="26"/>
      <c r="F11" s="26"/>
      <c r="G11" s="26"/>
      <c r="H11" s="26"/>
      <c r="I11" s="26"/>
      <c r="J11" s="32" t="s">
        <v>28</v>
      </c>
      <c r="K11" s="214"/>
      <c r="L11" s="34">
        <v>15</v>
      </c>
      <c r="M11" s="39"/>
      <c r="N11" s="43"/>
      <c r="O11" s="41"/>
    </row>
    <row r="12" spans="1:15" x14ac:dyDescent="0.2">
      <c r="A12" s="26" t="s">
        <v>78</v>
      </c>
      <c r="B12" s="26"/>
      <c r="C12" s="26"/>
      <c r="D12" s="26"/>
      <c r="E12" s="26"/>
      <c r="F12" s="26"/>
      <c r="G12" s="26"/>
      <c r="H12" s="26"/>
      <c r="I12" s="26"/>
      <c r="J12" s="32"/>
      <c r="K12" s="215"/>
      <c r="L12" s="34"/>
      <c r="M12" s="42"/>
      <c r="N12" s="43"/>
      <c r="O12" s="41"/>
    </row>
    <row r="13" spans="1:15" x14ac:dyDescent="0.2">
      <c r="A13" s="26" t="s">
        <v>79</v>
      </c>
      <c r="B13" s="26"/>
      <c r="C13" s="26"/>
      <c r="D13" s="26"/>
      <c r="E13" s="26"/>
      <c r="F13" s="26"/>
      <c r="G13" s="26"/>
      <c r="H13" s="26"/>
      <c r="I13" s="26"/>
      <c r="J13" s="32"/>
      <c r="K13" s="80"/>
      <c r="L13" s="34"/>
      <c r="M13" s="42"/>
      <c r="N13" s="36"/>
      <c r="O13" s="41"/>
    </row>
    <row r="14" spans="1:15" x14ac:dyDescent="0.2">
      <c r="A14" s="26" t="s">
        <v>200</v>
      </c>
      <c r="B14" s="26"/>
      <c r="C14" s="26"/>
      <c r="D14" s="26"/>
      <c r="E14" s="26"/>
      <c r="F14" s="26"/>
      <c r="G14" s="26"/>
      <c r="H14" s="26"/>
      <c r="I14" s="26"/>
      <c r="J14" s="32"/>
      <c r="K14" s="80"/>
      <c r="L14" s="34"/>
      <c r="M14" s="42"/>
      <c r="N14" s="36"/>
      <c r="O14" s="41"/>
    </row>
    <row r="15" spans="1:15" x14ac:dyDescent="0.2">
      <c r="A15" s="26"/>
      <c r="B15" s="26"/>
      <c r="C15" s="26"/>
      <c r="D15" s="26"/>
      <c r="E15" s="26"/>
      <c r="F15" s="26"/>
      <c r="G15" s="26"/>
      <c r="H15" s="26"/>
      <c r="I15" s="26"/>
      <c r="J15" s="32"/>
      <c r="K15" s="80"/>
      <c r="L15" s="34"/>
      <c r="M15" s="42"/>
      <c r="N15" s="36"/>
      <c r="O15" s="41"/>
    </row>
    <row r="16" spans="1:15" x14ac:dyDescent="0.2">
      <c r="A16" s="37" t="s">
        <v>29</v>
      </c>
      <c r="B16" s="26"/>
      <c r="C16" s="26"/>
      <c r="D16" s="26"/>
      <c r="E16" s="26"/>
      <c r="F16" s="26"/>
      <c r="G16" s="26"/>
      <c r="H16" s="26"/>
      <c r="I16" s="26"/>
      <c r="J16" s="32"/>
      <c r="K16" s="80"/>
      <c r="L16" s="34"/>
      <c r="M16" s="42"/>
      <c r="N16" s="36"/>
      <c r="O16" s="41"/>
    </row>
    <row r="17" spans="1:15" x14ac:dyDescent="0.2">
      <c r="A17" s="26" t="s">
        <v>80</v>
      </c>
      <c r="B17" s="26"/>
      <c r="C17" s="26"/>
      <c r="D17" s="26"/>
      <c r="E17" s="26"/>
      <c r="F17" s="26"/>
      <c r="G17" s="26"/>
      <c r="H17" s="26"/>
      <c r="I17" s="26"/>
      <c r="J17" s="32" t="s">
        <v>28</v>
      </c>
      <c r="K17" s="214"/>
      <c r="L17" s="34">
        <v>16</v>
      </c>
      <c r="M17" s="39"/>
      <c r="N17" s="43"/>
      <c r="O17" s="41"/>
    </row>
    <row r="18" spans="1:15" x14ac:dyDescent="0.2">
      <c r="A18" s="26" t="s">
        <v>81</v>
      </c>
      <c r="B18" s="26"/>
      <c r="C18" s="26"/>
      <c r="D18" s="26"/>
      <c r="E18" s="26"/>
      <c r="F18" s="26"/>
      <c r="G18" s="26"/>
      <c r="H18" s="26"/>
      <c r="I18" s="26"/>
      <c r="J18" s="32"/>
      <c r="K18" s="215"/>
      <c r="L18" s="34"/>
      <c r="M18" s="42"/>
      <c r="N18" s="43"/>
      <c r="O18" s="41"/>
    </row>
    <row r="19" spans="1:15" x14ac:dyDescent="0.2">
      <c r="A19" s="26"/>
      <c r="B19" s="26"/>
      <c r="C19" s="26"/>
      <c r="D19" s="26"/>
      <c r="E19" s="26"/>
      <c r="F19" s="26"/>
      <c r="G19" s="26"/>
      <c r="H19" s="26"/>
      <c r="I19" s="26"/>
      <c r="J19" s="32"/>
      <c r="K19" s="80"/>
      <c r="L19" s="34"/>
      <c r="M19" s="42"/>
      <c r="N19" s="36"/>
      <c r="O19" s="41"/>
    </row>
    <row r="20" spans="1:15" x14ac:dyDescent="0.2">
      <c r="A20" s="37" t="s">
        <v>30</v>
      </c>
      <c r="B20" s="26"/>
      <c r="C20" s="26"/>
      <c r="D20" s="26"/>
      <c r="E20" s="26"/>
      <c r="F20" s="26"/>
      <c r="G20" s="26"/>
      <c r="H20" s="26"/>
      <c r="I20" s="26"/>
      <c r="J20" s="32"/>
      <c r="K20" s="80"/>
      <c r="L20" s="34"/>
      <c r="M20" s="42"/>
      <c r="N20" s="36"/>
      <c r="O20" s="41"/>
    </row>
    <row r="21" spans="1:15" x14ac:dyDescent="0.2">
      <c r="A21" s="26" t="s">
        <v>82</v>
      </c>
      <c r="B21" s="26"/>
      <c r="C21" s="26"/>
      <c r="D21" s="26"/>
      <c r="E21" s="26"/>
      <c r="F21" s="26"/>
      <c r="G21" s="26"/>
      <c r="H21" s="26"/>
      <c r="I21" s="26"/>
      <c r="J21" s="32" t="s">
        <v>28</v>
      </c>
      <c r="K21" s="214"/>
      <c r="L21" s="34">
        <v>17</v>
      </c>
      <c r="M21" s="39"/>
      <c r="N21" s="43"/>
      <c r="O21" s="41"/>
    </row>
    <row r="22" spans="1:15" x14ac:dyDescent="0.2">
      <c r="A22" s="26" t="s">
        <v>83</v>
      </c>
      <c r="B22" s="26"/>
      <c r="C22" s="26"/>
      <c r="D22" s="26"/>
      <c r="E22" s="26"/>
      <c r="F22" s="26"/>
      <c r="G22" s="26"/>
      <c r="H22" s="26"/>
      <c r="I22" s="26"/>
      <c r="J22" s="32"/>
      <c r="K22" s="215"/>
      <c r="L22" s="34"/>
      <c r="M22" s="42"/>
      <c r="N22" s="43"/>
      <c r="O22" s="41"/>
    </row>
    <row r="23" spans="1:15" x14ac:dyDescent="0.2">
      <c r="A23" s="26"/>
      <c r="B23" s="26"/>
      <c r="C23" s="26"/>
      <c r="D23" s="26"/>
      <c r="E23" s="26"/>
      <c r="F23" s="26"/>
      <c r="G23" s="26"/>
      <c r="H23" s="26"/>
      <c r="I23" s="26"/>
      <c r="J23" s="32"/>
      <c r="K23" s="80"/>
      <c r="L23" s="34"/>
      <c r="M23" s="42"/>
      <c r="N23" s="36"/>
      <c r="O23" s="41"/>
    </row>
    <row r="24" spans="1:15" x14ac:dyDescent="0.2">
      <c r="A24" s="37" t="s">
        <v>47</v>
      </c>
      <c r="B24" s="26"/>
      <c r="C24" s="26"/>
      <c r="D24" s="26"/>
      <c r="E24" s="26"/>
      <c r="F24" s="26"/>
      <c r="G24" s="26"/>
      <c r="H24" s="26"/>
      <c r="I24" s="26"/>
      <c r="J24" s="32"/>
      <c r="K24" s="80"/>
      <c r="L24" s="34"/>
      <c r="M24" s="42"/>
      <c r="N24" s="36"/>
      <c r="O24" s="41"/>
    </row>
    <row r="25" spans="1:15" x14ac:dyDescent="0.2">
      <c r="A25" s="26" t="s">
        <v>84</v>
      </c>
      <c r="B25" s="26"/>
      <c r="C25" s="26"/>
      <c r="D25" s="26"/>
      <c r="E25" s="26"/>
      <c r="F25" s="26"/>
      <c r="G25" s="26"/>
      <c r="H25" s="26"/>
      <c r="I25" s="26"/>
      <c r="J25" s="32" t="s">
        <v>28</v>
      </c>
      <c r="K25" s="214"/>
      <c r="L25" s="34">
        <v>18</v>
      </c>
      <c r="M25" s="39"/>
      <c r="N25" s="43"/>
      <c r="O25" s="41"/>
    </row>
    <row r="26" spans="1:15" x14ac:dyDescent="0.2">
      <c r="A26" s="26"/>
      <c r="B26" s="26"/>
      <c r="C26" s="26"/>
      <c r="D26" s="26"/>
      <c r="E26" s="26"/>
      <c r="F26" s="26"/>
      <c r="G26" s="26"/>
      <c r="H26" s="26"/>
      <c r="I26" s="26"/>
      <c r="J26" s="32"/>
      <c r="K26" s="215"/>
      <c r="L26" s="34"/>
      <c r="M26" s="42"/>
      <c r="N26" s="43"/>
      <c r="O26" s="41"/>
    </row>
    <row r="27" spans="1:15" x14ac:dyDescent="0.2">
      <c r="A27" s="26"/>
      <c r="B27" s="26"/>
      <c r="C27" s="26"/>
      <c r="D27" s="26"/>
      <c r="E27" s="26"/>
      <c r="F27" s="26"/>
      <c r="G27" s="26"/>
      <c r="H27" s="26"/>
      <c r="I27" s="26"/>
      <c r="J27" s="32"/>
      <c r="K27" s="80"/>
      <c r="L27" s="34"/>
      <c r="M27" s="42"/>
      <c r="N27" s="36"/>
      <c r="O27" s="41"/>
    </row>
    <row r="28" spans="1:15" x14ac:dyDescent="0.2">
      <c r="A28" s="37" t="s">
        <v>60</v>
      </c>
      <c r="B28" s="29"/>
      <c r="C28" s="29"/>
      <c r="D28" s="26"/>
      <c r="E28" s="31"/>
      <c r="F28" s="31"/>
      <c r="G28" s="31"/>
      <c r="H28" s="31"/>
      <c r="I28" s="31"/>
      <c r="J28" s="32" t="s">
        <v>34</v>
      </c>
      <c r="K28" s="217">
        <f>K5+K11+K17+K21+K25</f>
        <v>0</v>
      </c>
      <c r="L28" s="34">
        <v>19</v>
      </c>
      <c r="M28" s="39"/>
      <c r="N28" s="43"/>
      <c r="O28" s="41"/>
    </row>
    <row r="29" spans="1:15" x14ac:dyDescent="0.2">
      <c r="A29" s="37"/>
      <c r="B29" s="29"/>
      <c r="C29" s="29"/>
      <c r="D29" s="26"/>
      <c r="E29" s="31"/>
      <c r="F29" s="31"/>
      <c r="G29" s="31"/>
      <c r="H29" s="31"/>
      <c r="I29" s="31"/>
      <c r="J29" s="32"/>
      <c r="K29" s="218"/>
      <c r="L29" s="34"/>
      <c r="M29" s="39"/>
      <c r="N29" s="43"/>
      <c r="O29" s="41"/>
    </row>
    <row r="30" spans="1:15" x14ac:dyDescent="0.2">
      <c r="M30" s="41"/>
      <c r="N30" s="41"/>
      <c r="O30" s="41"/>
    </row>
    <row r="31" spans="1:15" x14ac:dyDescent="0.2">
      <c r="A31" s="25" t="s">
        <v>85</v>
      </c>
      <c r="B31" s="26"/>
      <c r="C31" s="26"/>
      <c r="D31" s="26"/>
      <c r="E31" s="26"/>
      <c r="F31" s="26"/>
      <c r="G31" s="26"/>
      <c r="H31" s="26"/>
      <c r="I31" s="26"/>
      <c r="J31" s="32"/>
      <c r="K31" s="26"/>
      <c r="L31" s="34"/>
    </row>
    <row r="32" spans="1:15" x14ac:dyDescent="0.2">
      <c r="A32" s="25"/>
      <c r="B32" s="26"/>
      <c r="C32" s="26"/>
      <c r="D32" s="26"/>
      <c r="E32" s="26"/>
      <c r="F32" s="26"/>
      <c r="G32" s="26"/>
      <c r="H32" s="26"/>
      <c r="I32" s="26"/>
      <c r="J32" s="32"/>
      <c r="K32" s="26"/>
      <c r="L32" s="42"/>
    </row>
    <row r="33" spans="1:12" x14ac:dyDescent="0.2">
      <c r="A33" s="26" t="s">
        <v>86</v>
      </c>
      <c r="B33" s="26"/>
      <c r="C33" s="26"/>
      <c r="D33" s="26"/>
      <c r="E33" s="26"/>
      <c r="F33" s="26"/>
      <c r="G33" s="37" t="s">
        <v>87</v>
      </c>
      <c r="H33" s="37"/>
      <c r="I33" s="37"/>
      <c r="J33" s="32"/>
      <c r="K33" s="212">
        <f>'Page 2'!K5-'Page 3'!K5</f>
        <v>0</v>
      </c>
      <c r="L33" s="42">
        <v>20</v>
      </c>
    </row>
    <row r="34" spans="1:12" x14ac:dyDescent="0.2">
      <c r="A34" s="26"/>
      <c r="B34" s="26"/>
      <c r="C34" s="26"/>
      <c r="D34" s="26"/>
      <c r="E34" s="26"/>
      <c r="F34" s="26"/>
      <c r="G34" s="37"/>
      <c r="H34" s="37"/>
      <c r="I34" s="37"/>
      <c r="J34" s="32"/>
      <c r="K34" s="213"/>
      <c r="L34" s="42"/>
    </row>
    <row r="35" spans="1:12" x14ac:dyDescent="0.2">
      <c r="A35" s="26"/>
      <c r="B35" s="26"/>
      <c r="C35" s="26"/>
      <c r="D35" s="26"/>
      <c r="E35" s="26"/>
      <c r="F35" s="26"/>
      <c r="G35" s="37"/>
      <c r="H35" s="37"/>
      <c r="I35" s="37"/>
      <c r="J35" s="32"/>
      <c r="K35" s="26"/>
      <c r="L35" s="42"/>
    </row>
    <row r="36" spans="1:12" x14ac:dyDescent="0.2">
      <c r="A36" s="26" t="s">
        <v>88</v>
      </c>
      <c r="B36" s="26"/>
      <c r="C36" s="26"/>
      <c r="D36" s="26"/>
      <c r="E36" s="26"/>
      <c r="F36" s="26"/>
      <c r="G36" s="37" t="s">
        <v>89</v>
      </c>
      <c r="H36" s="37"/>
      <c r="I36" s="37"/>
      <c r="J36" s="32" t="s">
        <v>28</v>
      </c>
      <c r="K36" s="217">
        <f>'Page 2'!K10-'Page 3'!K11</f>
        <v>0</v>
      </c>
      <c r="L36" s="42">
        <v>21</v>
      </c>
    </row>
    <row r="37" spans="1:12" x14ac:dyDescent="0.2">
      <c r="A37" s="26"/>
      <c r="B37" s="26"/>
      <c r="C37" s="26"/>
      <c r="D37" s="26"/>
      <c r="E37" s="26"/>
      <c r="F37" s="26"/>
      <c r="G37" s="37"/>
      <c r="H37" s="37"/>
      <c r="I37" s="37"/>
      <c r="J37" s="32"/>
      <c r="K37" s="218"/>
      <c r="L37" s="42"/>
    </row>
    <row r="38" spans="1:12" x14ac:dyDescent="0.2">
      <c r="A38" s="26"/>
      <c r="B38" s="26"/>
      <c r="C38" s="26"/>
      <c r="D38" s="26"/>
      <c r="E38" s="26"/>
      <c r="F38" s="26"/>
      <c r="G38" s="37"/>
      <c r="H38" s="37"/>
      <c r="I38" s="37"/>
      <c r="J38" s="32"/>
      <c r="K38" s="26"/>
      <c r="L38" s="42"/>
    </row>
    <row r="39" spans="1:12" x14ac:dyDescent="0.2">
      <c r="A39" s="26" t="s">
        <v>90</v>
      </c>
      <c r="B39" s="26"/>
      <c r="C39" s="26"/>
      <c r="D39" s="26"/>
      <c r="E39" s="26"/>
      <c r="F39" s="26"/>
      <c r="G39" s="37" t="s">
        <v>91</v>
      </c>
      <c r="H39" s="37"/>
      <c r="I39" s="37"/>
      <c r="J39" s="32" t="s">
        <v>28</v>
      </c>
      <c r="K39" s="217">
        <f>'Page 2'!K16-'Page 3'!K17</f>
        <v>0</v>
      </c>
      <c r="L39" s="42">
        <v>22</v>
      </c>
    </row>
    <row r="40" spans="1:12" x14ac:dyDescent="0.2">
      <c r="A40" s="26"/>
      <c r="B40" s="26"/>
      <c r="C40" s="26"/>
      <c r="D40" s="26"/>
      <c r="E40" s="26"/>
      <c r="F40" s="26"/>
      <c r="G40" s="37"/>
      <c r="H40" s="37"/>
      <c r="I40" s="37"/>
      <c r="J40" s="32"/>
      <c r="K40" s="218"/>
      <c r="L40" s="42"/>
    </row>
    <row r="42" spans="1:12" x14ac:dyDescent="0.2">
      <c r="A42" s="26" t="s">
        <v>92</v>
      </c>
      <c r="B42" s="26"/>
      <c r="C42" s="26"/>
      <c r="D42" s="26"/>
      <c r="E42" s="26"/>
      <c r="F42" s="26"/>
      <c r="G42" s="37" t="s">
        <v>93</v>
      </c>
      <c r="H42" s="37"/>
      <c r="I42" s="37"/>
      <c r="J42" s="32" t="s">
        <v>28</v>
      </c>
      <c r="K42" s="217">
        <f>'Page 2'!K20-'Page 3'!K21</f>
        <v>0</v>
      </c>
      <c r="L42" s="42">
        <v>23</v>
      </c>
    </row>
    <row r="43" spans="1:12" x14ac:dyDescent="0.2">
      <c r="A43" s="26"/>
      <c r="B43" s="26"/>
      <c r="C43" s="26"/>
      <c r="D43" s="26"/>
      <c r="E43" s="26"/>
      <c r="F43" s="26"/>
      <c r="G43" s="26"/>
      <c r="H43" s="37"/>
      <c r="I43" s="37"/>
      <c r="J43" s="34"/>
      <c r="K43" s="218"/>
      <c r="L43" s="42"/>
    </row>
    <row r="45" spans="1:12" x14ac:dyDescent="0.2">
      <c r="A45" s="26" t="s">
        <v>94</v>
      </c>
      <c r="B45" s="26"/>
      <c r="C45" s="26"/>
      <c r="D45" s="26"/>
      <c r="E45" s="26"/>
      <c r="F45" s="26"/>
      <c r="G45" s="26"/>
      <c r="H45" s="26"/>
      <c r="I45" s="26"/>
      <c r="J45" s="32" t="s">
        <v>34</v>
      </c>
      <c r="K45" s="217">
        <f>'Page 3'!K33+'Page 3'!K36+'Page 3'!K39+'Page 3'!K42</f>
        <v>0</v>
      </c>
      <c r="L45" s="42">
        <v>24</v>
      </c>
    </row>
    <row r="46" spans="1:12" x14ac:dyDescent="0.2">
      <c r="A46" s="26"/>
      <c r="B46" s="26"/>
      <c r="C46" s="26"/>
      <c r="D46" s="26"/>
      <c r="E46" s="26"/>
      <c r="F46" s="26"/>
      <c r="G46" s="26"/>
      <c r="H46" s="26"/>
      <c r="I46" s="26"/>
      <c r="J46" s="32"/>
      <c r="K46" s="218"/>
      <c r="L46" s="42"/>
    </row>
    <row r="48" spans="1:12" x14ac:dyDescent="0.2">
      <c r="A48" s="26" t="s">
        <v>117</v>
      </c>
      <c r="B48" s="26"/>
      <c r="C48" s="26"/>
      <c r="D48" s="26"/>
      <c r="E48" s="26"/>
      <c r="F48" s="26"/>
      <c r="G48" s="26"/>
      <c r="H48" s="26"/>
      <c r="I48" s="26"/>
      <c r="J48" s="32" t="s">
        <v>32</v>
      </c>
      <c r="K48" s="217">
        <f>'Page 3'!K25</f>
        <v>0</v>
      </c>
      <c r="L48" s="42">
        <v>25</v>
      </c>
    </row>
    <row r="49" spans="1:12" x14ac:dyDescent="0.2">
      <c r="A49" s="26"/>
      <c r="B49" s="26"/>
      <c r="C49" s="26"/>
      <c r="D49" s="26"/>
      <c r="E49" s="26"/>
      <c r="F49" s="26"/>
      <c r="G49" s="26"/>
      <c r="H49" s="26"/>
      <c r="I49" s="26"/>
      <c r="J49" s="32"/>
      <c r="K49" s="218"/>
      <c r="L49" s="42"/>
    </row>
    <row r="51" spans="1:12" x14ac:dyDescent="0.2">
      <c r="A51" s="26" t="s">
        <v>118</v>
      </c>
      <c r="B51" s="26"/>
      <c r="C51" s="26"/>
      <c r="D51" s="26"/>
      <c r="E51" s="26"/>
      <c r="F51" s="26"/>
      <c r="G51" s="26"/>
      <c r="H51" s="26"/>
      <c r="I51" s="26"/>
      <c r="J51" s="32" t="s">
        <v>32</v>
      </c>
      <c r="K51" s="210"/>
      <c r="L51" s="42">
        <v>26</v>
      </c>
    </row>
    <row r="52" spans="1:12" x14ac:dyDescent="0.2">
      <c r="A52" s="26" t="s">
        <v>116</v>
      </c>
      <c r="B52" s="26"/>
      <c r="C52" s="26"/>
      <c r="D52" s="26"/>
      <c r="E52" s="26"/>
      <c r="F52" s="26"/>
      <c r="G52" s="26"/>
      <c r="H52" s="26"/>
      <c r="I52" s="26"/>
      <c r="J52" s="32"/>
      <c r="K52" s="211"/>
      <c r="L52" s="42"/>
    </row>
    <row r="53" spans="1:12" x14ac:dyDescent="0.2">
      <c r="A53" s="26"/>
      <c r="B53" s="26"/>
      <c r="C53" s="26"/>
      <c r="D53" s="26"/>
      <c r="E53" s="26"/>
      <c r="F53" s="26"/>
      <c r="G53" s="26"/>
      <c r="H53" s="26"/>
      <c r="I53" s="26"/>
      <c r="J53" s="32"/>
      <c r="K53" s="26"/>
      <c r="L53" s="42"/>
    </row>
    <row r="54" spans="1:12" x14ac:dyDescent="0.2">
      <c r="A54" s="26" t="s">
        <v>119</v>
      </c>
      <c r="B54" s="26"/>
      <c r="C54" s="26"/>
      <c r="D54" s="26"/>
      <c r="E54" s="26"/>
      <c r="F54" s="26"/>
      <c r="G54" s="26"/>
      <c r="H54" s="26"/>
      <c r="I54" s="26"/>
      <c r="J54" s="32" t="s">
        <v>32</v>
      </c>
      <c r="K54" s="212">
        <f>'Page 2'!K53</f>
        <v>0</v>
      </c>
      <c r="L54" s="42">
        <v>27</v>
      </c>
    </row>
    <row r="55" spans="1:12" x14ac:dyDescent="0.2">
      <c r="A55" s="26"/>
      <c r="B55" s="26"/>
      <c r="C55" s="26"/>
      <c r="D55" s="26"/>
      <c r="E55" s="26"/>
      <c r="F55" s="26"/>
      <c r="G55" s="26"/>
      <c r="H55" s="26"/>
      <c r="I55" s="26"/>
      <c r="J55" s="32"/>
      <c r="K55" s="213"/>
      <c r="L55" s="42"/>
    </row>
    <row r="56" spans="1:12" x14ac:dyDescent="0.2">
      <c r="A56" s="26"/>
      <c r="B56" s="26"/>
      <c r="C56" s="26"/>
      <c r="D56" s="26"/>
      <c r="E56" s="26"/>
      <c r="F56" s="26"/>
      <c r="G56" s="26"/>
      <c r="H56" s="26"/>
      <c r="I56" s="26"/>
      <c r="J56" s="32"/>
      <c r="K56" s="26"/>
      <c r="L56" s="42"/>
    </row>
    <row r="57" spans="1:12" x14ac:dyDescent="0.2">
      <c r="A57" s="26" t="s">
        <v>120</v>
      </c>
      <c r="B57" s="26"/>
      <c r="C57" s="26"/>
      <c r="D57" s="26"/>
      <c r="E57" s="26"/>
      <c r="F57" s="26"/>
      <c r="G57" s="26"/>
      <c r="H57" s="26"/>
      <c r="I57" s="26"/>
      <c r="J57" s="32" t="s">
        <v>28</v>
      </c>
      <c r="K57" s="214"/>
      <c r="L57" s="42">
        <v>28</v>
      </c>
    </row>
    <row r="58" spans="1:12" x14ac:dyDescent="0.2">
      <c r="A58" s="26" t="s">
        <v>95</v>
      </c>
      <c r="B58" s="26"/>
      <c r="C58" s="26"/>
      <c r="D58" s="26"/>
      <c r="E58" s="26"/>
      <c r="F58" s="26"/>
      <c r="G58" s="26"/>
      <c r="H58" s="26"/>
      <c r="I58" s="26"/>
      <c r="J58" s="32"/>
      <c r="K58" s="215"/>
      <c r="L58" s="42"/>
    </row>
    <row r="59" spans="1:12" x14ac:dyDescent="0.2">
      <c r="A59" s="26"/>
      <c r="B59" s="26"/>
      <c r="C59" s="26"/>
      <c r="D59" s="26"/>
      <c r="E59" s="26"/>
      <c r="F59" s="26"/>
      <c r="G59" s="26"/>
      <c r="H59" s="26"/>
      <c r="I59" s="26"/>
      <c r="J59" s="32"/>
      <c r="K59" s="26"/>
      <c r="L59" s="42"/>
    </row>
    <row r="60" spans="1:12" x14ac:dyDescent="0.2">
      <c r="A60" s="26" t="s">
        <v>332</v>
      </c>
      <c r="B60" s="26"/>
      <c r="C60" s="26"/>
      <c r="D60" s="26"/>
      <c r="E60" s="26"/>
      <c r="F60" s="26"/>
      <c r="G60" s="26"/>
      <c r="H60" s="26"/>
      <c r="I60" s="26"/>
      <c r="J60" s="32" t="s">
        <v>28</v>
      </c>
      <c r="K60" s="216" t="e">
        <f>IF(J63="P",'Page 5'!K23,'Page 4'!J63)</f>
        <v>#DIV/0!</v>
      </c>
      <c r="L60" s="42">
        <v>29</v>
      </c>
    </row>
    <row r="61" spans="1:12" x14ac:dyDescent="0.2">
      <c r="A61" s="26"/>
      <c r="B61" s="26"/>
      <c r="C61" s="26"/>
      <c r="D61" s="26"/>
      <c r="E61" s="26"/>
      <c r="F61" s="26"/>
      <c r="G61" s="26"/>
      <c r="H61" s="26"/>
      <c r="I61" s="26"/>
      <c r="J61" s="32"/>
      <c r="K61" s="213"/>
      <c r="L61" s="42"/>
    </row>
    <row r="62" spans="1:12" x14ac:dyDescent="0.2">
      <c r="A62" s="26"/>
      <c r="B62" s="26"/>
      <c r="C62" s="26"/>
      <c r="D62" s="26"/>
      <c r="E62" s="26"/>
      <c r="F62" s="26"/>
      <c r="G62" s="26"/>
      <c r="H62" s="26"/>
      <c r="I62" s="26"/>
      <c r="J62" s="32"/>
      <c r="K62" s="26"/>
      <c r="L62" s="42"/>
    </row>
    <row r="63" spans="1:12" x14ac:dyDescent="0.2">
      <c r="A63" s="48" t="s">
        <v>96</v>
      </c>
      <c r="B63" s="26"/>
      <c r="C63" s="26"/>
      <c r="D63" s="26"/>
      <c r="E63" s="26"/>
      <c r="F63" s="26"/>
      <c r="G63" s="26"/>
      <c r="H63" s="26"/>
      <c r="I63" s="26"/>
      <c r="J63" s="208"/>
      <c r="K63" s="60"/>
      <c r="L63" s="42">
        <v>30</v>
      </c>
    </row>
    <row r="64" spans="1:12" x14ac:dyDescent="0.2">
      <c r="A64" s="48" t="s">
        <v>333</v>
      </c>
      <c r="B64" s="26"/>
      <c r="C64" s="26"/>
      <c r="D64" s="26"/>
      <c r="E64" s="26"/>
      <c r="F64" s="26"/>
      <c r="G64" s="26"/>
      <c r="H64" s="26"/>
      <c r="I64" s="26"/>
      <c r="J64" s="209"/>
      <c r="K64" s="60"/>
      <c r="L64" s="42"/>
    </row>
  </sheetData>
  <mergeCells count="17">
    <mergeCell ref="K48:K49"/>
    <mergeCell ref="K33:K34"/>
    <mergeCell ref="K36:K37"/>
    <mergeCell ref="K39:K40"/>
    <mergeCell ref="K42:K43"/>
    <mergeCell ref="K45:K46"/>
    <mergeCell ref="K17:K18"/>
    <mergeCell ref="K21:K22"/>
    <mergeCell ref="K25:K26"/>
    <mergeCell ref="K28:K29"/>
    <mergeCell ref="K5:K6"/>
    <mergeCell ref="K11:K12"/>
    <mergeCell ref="J63:J64"/>
    <mergeCell ref="K51:K52"/>
    <mergeCell ref="K54:K55"/>
    <mergeCell ref="K57:K58"/>
    <mergeCell ref="K60:K61"/>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J63:J64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71"/>
  <sheetViews>
    <sheetView view="pageLayout" zoomScaleNormal="100" workbookViewId="0">
      <selection activeCell="K44" sqref="K44"/>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6" ht="22.5" customHeight="1" x14ac:dyDescent="0.2"/>
    <row r="2" spans="1:16" ht="33.75" customHeight="1" x14ac:dyDescent="0.2">
      <c r="A2" s="237" t="s">
        <v>193</v>
      </c>
      <c r="B2" s="237"/>
      <c r="C2" s="237"/>
      <c r="D2" s="237"/>
      <c r="E2" s="237"/>
      <c r="F2" s="237"/>
      <c r="G2" s="237"/>
      <c r="H2" s="237"/>
      <c r="I2" s="237"/>
      <c r="J2" s="237"/>
      <c r="K2" s="237"/>
      <c r="L2" s="237"/>
      <c r="M2" s="42"/>
      <c r="N2" s="58"/>
      <c r="O2" s="42"/>
      <c r="P2" s="31"/>
    </row>
    <row r="3" spans="1:16" x14ac:dyDescent="0.2">
      <c r="A3" s="26"/>
      <c r="B3" s="37"/>
      <c r="C3" s="37"/>
      <c r="D3" s="37"/>
      <c r="E3" s="37"/>
      <c r="F3" s="37"/>
      <c r="G3" s="37"/>
      <c r="H3" s="37"/>
      <c r="I3" s="37"/>
      <c r="J3" s="34"/>
      <c r="K3" s="37"/>
      <c r="L3" s="42"/>
      <c r="M3" s="42"/>
      <c r="N3" s="58"/>
      <c r="O3" s="42"/>
      <c r="P3" s="31"/>
    </row>
    <row r="4" spans="1:16" x14ac:dyDescent="0.2">
      <c r="A4" s="26" t="s">
        <v>229</v>
      </c>
      <c r="B4" s="37"/>
      <c r="C4" s="37"/>
      <c r="D4" s="37"/>
      <c r="E4" s="37"/>
      <c r="F4" s="37"/>
      <c r="G4" s="37"/>
      <c r="H4" s="37"/>
      <c r="I4" s="37"/>
      <c r="J4" s="34" t="s">
        <v>34</v>
      </c>
      <c r="K4" s="212" t="e">
        <f>'Page 3'!K45-'Page 3'!K48-'Page 3'!K51-'Page 3'!K54+'Page 3'!K57+'Page 3'!K60</f>
        <v>#DIV/0!</v>
      </c>
      <c r="L4" s="42">
        <v>31</v>
      </c>
      <c r="M4" s="42"/>
      <c r="N4" s="58"/>
      <c r="O4" s="42"/>
      <c r="P4" s="31"/>
    </row>
    <row r="5" spans="1:16" x14ac:dyDescent="0.2">
      <c r="A5" s="26"/>
      <c r="B5" s="37"/>
      <c r="C5" s="37"/>
      <c r="D5" s="37"/>
      <c r="E5" s="37"/>
      <c r="F5" s="37"/>
      <c r="G5" s="37"/>
      <c r="H5" s="37"/>
      <c r="I5" s="37"/>
      <c r="J5" s="34"/>
      <c r="K5" s="213"/>
      <c r="L5" s="42"/>
      <c r="M5" s="42"/>
      <c r="N5" s="58"/>
      <c r="O5" s="42"/>
      <c r="P5" s="31"/>
    </row>
    <row r="6" spans="1:16" x14ac:dyDescent="0.2">
      <c r="A6" s="26"/>
      <c r="B6" s="37"/>
      <c r="C6" s="37"/>
      <c r="D6" s="37"/>
      <c r="E6" s="37"/>
      <c r="F6" s="37"/>
      <c r="G6" s="37"/>
      <c r="H6" s="37"/>
      <c r="I6" s="37"/>
      <c r="J6" s="34"/>
      <c r="K6" s="37"/>
      <c r="L6" s="42"/>
      <c r="M6" s="42"/>
      <c r="N6" s="58"/>
      <c r="O6" s="42"/>
      <c r="P6" s="31"/>
    </row>
    <row r="7" spans="1:16" x14ac:dyDescent="0.2">
      <c r="A7" s="26" t="s">
        <v>121</v>
      </c>
      <c r="B7" s="26"/>
      <c r="C7" s="26"/>
      <c r="D7" s="26"/>
      <c r="E7" s="26"/>
      <c r="F7" s="26"/>
      <c r="G7" s="26"/>
      <c r="H7" s="26"/>
      <c r="I7" s="26"/>
      <c r="J7" s="32" t="s">
        <v>32</v>
      </c>
      <c r="K7" s="214"/>
      <c r="L7" s="42">
        <v>32</v>
      </c>
      <c r="M7" s="39"/>
      <c r="N7" s="43"/>
      <c r="O7" s="42"/>
      <c r="P7" s="31"/>
    </row>
    <row r="8" spans="1:16" x14ac:dyDescent="0.2">
      <c r="A8" s="26"/>
      <c r="B8" s="26"/>
      <c r="C8" s="26"/>
      <c r="D8" s="26"/>
      <c r="E8" s="26"/>
      <c r="F8" s="26"/>
      <c r="G8" s="26"/>
      <c r="H8" s="26"/>
      <c r="I8" s="26"/>
      <c r="J8" s="32"/>
      <c r="K8" s="215"/>
      <c r="L8" s="42"/>
      <c r="M8" s="39"/>
      <c r="N8" s="43"/>
      <c r="O8" s="42"/>
      <c r="P8" s="31"/>
    </row>
    <row r="9" spans="1:16" x14ac:dyDescent="0.2">
      <c r="A9" s="37"/>
      <c r="B9" s="29"/>
      <c r="C9" s="26"/>
      <c r="D9" s="26"/>
      <c r="E9" s="26"/>
      <c r="F9" s="26"/>
      <c r="G9" s="26"/>
      <c r="H9" s="26"/>
      <c r="I9" s="26"/>
      <c r="J9" s="32"/>
      <c r="K9" s="26"/>
      <c r="L9" s="42"/>
      <c r="M9" s="39"/>
      <c r="N9" s="36"/>
      <c r="O9" s="42"/>
      <c r="P9" s="31"/>
    </row>
    <row r="10" spans="1:16" x14ac:dyDescent="0.2">
      <c r="A10" s="37"/>
      <c r="B10" s="29"/>
      <c r="C10" s="26"/>
      <c r="D10" s="26"/>
      <c r="E10" s="26"/>
      <c r="F10" s="26"/>
      <c r="G10" s="26"/>
      <c r="H10" s="26"/>
      <c r="I10" s="26"/>
      <c r="J10" s="68" t="s">
        <v>34</v>
      </c>
      <c r="K10" s="212" t="e">
        <f>K4-K7</f>
        <v>#DIV/0!</v>
      </c>
      <c r="L10" s="42">
        <v>33</v>
      </c>
      <c r="M10" s="39"/>
      <c r="N10" s="36"/>
      <c r="O10" s="42"/>
      <c r="P10" s="31"/>
    </row>
    <row r="11" spans="1:16" x14ac:dyDescent="0.2">
      <c r="A11" s="37"/>
      <c r="B11" s="29"/>
      <c r="C11" s="26"/>
      <c r="D11" s="26"/>
      <c r="E11" s="26"/>
      <c r="F11" s="26"/>
      <c r="G11" s="26"/>
      <c r="H11" s="26"/>
      <c r="I11" s="26"/>
      <c r="J11" s="32"/>
      <c r="K11" s="213"/>
      <c r="L11" s="42"/>
      <c r="M11" s="39"/>
      <c r="N11" s="36"/>
      <c r="O11" s="42"/>
      <c r="P11" s="31"/>
    </row>
    <row r="12" spans="1:16" x14ac:dyDescent="0.2">
      <c r="A12" s="37"/>
      <c r="B12" s="29"/>
      <c r="C12" s="26"/>
      <c r="D12" s="26"/>
      <c r="E12" s="26"/>
      <c r="F12" s="26"/>
      <c r="G12" s="26"/>
      <c r="H12" s="26"/>
      <c r="I12" s="26"/>
      <c r="J12" s="32"/>
      <c r="K12" s="26"/>
      <c r="L12" s="42"/>
      <c r="M12" s="39"/>
      <c r="N12" s="36"/>
      <c r="O12" s="42"/>
      <c r="P12" s="31"/>
    </row>
    <row r="13" spans="1:16" x14ac:dyDescent="0.2">
      <c r="A13" s="26" t="s">
        <v>98</v>
      </c>
      <c r="B13" s="29"/>
      <c r="C13" s="26"/>
      <c r="D13" s="26"/>
      <c r="E13" s="65"/>
      <c r="F13" s="65"/>
      <c r="G13" s="32" t="s">
        <v>99</v>
      </c>
      <c r="H13" s="236">
        <v>100</v>
      </c>
      <c r="I13" s="236"/>
      <c r="J13" s="32" t="s">
        <v>34</v>
      </c>
      <c r="K13" s="212" t="e">
        <f>K10*H13/H14</f>
        <v>#DIV/0!</v>
      </c>
      <c r="L13" s="42">
        <v>34</v>
      </c>
      <c r="M13" s="31"/>
      <c r="N13" s="43"/>
      <c r="O13" s="42"/>
      <c r="P13" s="31"/>
    </row>
    <row r="14" spans="1:16" x14ac:dyDescent="0.2">
      <c r="A14" s="26"/>
      <c r="B14" s="26"/>
      <c r="C14" s="26"/>
      <c r="D14" s="26"/>
      <c r="E14" s="65"/>
      <c r="F14" s="65"/>
      <c r="G14" s="70"/>
      <c r="H14" s="236">
        <f>(1+Data!D2)*100</f>
        <v>114.3</v>
      </c>
      <c r="I14" s="236"/>
      <c r="J14" s="32"/>
      <c r="K14" s="238"/>
      <c r="L14" s="42"/>
      <c r="M14" s="31"/>
      <c r="N14" s="36"/>
      <c r="O14" s="42"/>
      <c r="P14" s="31"/>
    </row>
    <row r="15" spans="1:16" x14ac:dyDescent="0.2">
      <c r="A15" s="25"/>
      <c r="B15" s="37"/>
      <c r="C15" s="26"/>
      <c r="D15" s="26"/>
      <c r="E15" s="26"/>
      <c r="F15" s="26"/>
      <c r="G15" s="26"/>
      <c r="H15" s="26"/>
      <c r="I15" s="26"/>
      <c r="J15" s="32"/>
      <c r="K15" s="26"/>
      <c r="L15" s="42"/>
      <c r="M15" s="39"/>
      <c r="N15" s="43"/>
      <c r="O15" s="42"/>
      <c r="P15" s="31"/>
    </row>
    <row r="16" spans="1:16" x14ac:dyDescent="0.2">
      <c r="A16" s="37" t="s">
        <v>100</v>
      </c>
      <c r="B16" s="26" t="s">
        <v>101</v>
      </c>
      <c r="C16" s="26"/>
      <c r="D16" s="26"/>
      <c r="E16" s="26"/>
      <c r="F16" s="26"/>
      <c r="G16" s="242"/>
      <c r="H16" s="243"/>
      <c r="I16" s="52" t="s">
        <v>102</v>
      </c>
      <c r="J16" s="73"/>
      <c r="K16" s="34"/>
    </row>
    <row r="17" spans="1:12" x14ac:dyDescent="0.2">
      <c r="A17" s="37"/>
      <c r="B17" s="26"/>
      <c r="C17" s="26"/>
      <c r="D17" s="26"/>
      <c r="E17" s="26"/>
      <c r="F17" s="26"/>
      <c r="G17" s="53"/>
      <c r="H17" s="54"/>
      <c r="I17" s="34"/>
      <c r="J17" s="32"/>
      <c r="K17" s="34"/>
    </row>
    <row r="18" spans="1:12" x14ac:dyDescent="0.2">
      <c r="A18" s="37" t="s">
        <v>103</v>
      </c>
      <c r="B18" s="26" t="s">
        <v>104</v>
      </c>
      <c r="C18" s="26"/>
      <c r="D18" s="26"/>
      <c r="E18" s="26"/>
      <c r="F18" s="26"/>
      <c r="G18" s="242"/>
      <c r="H18" s="243"/>
      <c r="I18" s="52" t="s">
        <v>105</v>
      </c>
      <c r="J18" s="73"/>
      <c r="K18" s="34"/>
    </row>
    <row r="19" spans="1:12" x14ac:dyDescent="0.2">
      <c r="A19" s="37"/>
      <c r="B19" s="26"/>
      <c r="C19" s="26"/>
      <c r="D19" s="26"/>
      <c r="E19" s="26"/>
      <c r="F19" s="26"/>
      <c r="G19" s="53"/>
      <c r="H19" s="54"/>
      <c r="I19" s="34"/>
      <c r="J19" s="32"/>
      <c r="K19" s="34"/>
    </row>
    <row r="20" spans="1:12" x14ac:dyDescent="0.2">
      <c r="A20" s="37" t="s">
        <v>97</v>
      </c>
      <c r="B20" s="26" t="s">
        <v>106</v>
      </c>
      <c r="C20" s="26"/>
      <c r="D20" s="26"/>
      <c r="E20" s="26"/>
      <c r="F20" s="26"/>
      <c r="G20" s="71"/>
      <c r="H20" s="72"/>
      <c r="I20" s="32"/>
      <c r="J20" s="32" t="s">
        <v>32</v>
      </c>
      <c r="K20" s="206"/>
      <c r="L20" s="21">
        <v>35</v>
      </c>
    </row>
    <row r="21" spans="1:12" x14ac:dyDescent="0.2">
      <c r="A21" s="37"/>
      <c r="B21" s="26"/>
      <c r="C21" s="26"/>
      <c r="D21" s="26"/>
      <c r="E21" s="26"/>
      <c r="F21" s="26"/>
      <c r="G21" s="71"/>
      <c r="H21" s="72"/>
      <c r="I21" s="32"/>
      <c r="J21" s="32"/>
      <c r="K21" s="207"/>
    </row>
    <row r="22" spans="1:12" x14ac:dyDescent="0.2">
      <c r="A22" s="25"/>
      <c r="B22" s="29"/>
      <c r="C22" s="26"/>
      <c r="D22" s="26"/>
      <c r="E22" s="26"/>
      <c r="F22" s="26"/>
      <c r="G22" s="55"/>
      <c r="H22" s="56"/>
      <c r="I22" s="32"/>
      <c r="J22" s="32"/>
      <c r="K22" s="26"/>
    </row>
    <row r="23" spans="1:12" x14ac:dyDescent="0.2">
      <c r="A23" s="37" t="s">
        <v>100</v>
      </c>
      <c r="B23" s="26" t="s">
        <v>107</v>
      </c>
      <c r="C23" s="26"/>
      <c r="D23" s="26"/>
      <c r="E23" s="26"/>
      <c r="F23" s="26"/>
      <c r="G23" s="244">
        <f>G16+G18-K20</f>
        <v>0</v>
      </c>
      <c r="H23" s="245"/>
      <c r="I23" s="57" t="s">
        <v>108</v>
      </c>
      <c r="J23" s="30"/>
      <c r="K23" s="34"/>
    </row>
    <row r="24" spans="1:12" x14ac:dyDescent="0.2">
      <c r="A24" s="37"/>
      <c r="B24" s="26" t="s">
        <v>109</v>
      </c>
      <c r="C24" s="26"/>
      <c r="D24" s="26"/>
      <c r="E24" s="26"/>
      <c r="F24" s="26"/>
      <c r="G24" s="30"/>
      <c r="H24" s="30"/>
      <c r="I24" s="30"/>
      <c r="J24" s="32"/>
      <c r="K24" s="34"/>
    </row>
    <row r="25" spans="1:12" x14ac:dyDescent="0.2">
      <c r="A25" s="29"/>
      <c r="B25" s="29"/>
      <c r="C25" s="26"/>
      <c r="D25" s="26"/>
      <c r="E25" s="26"/>
      <c r="F25" s="26"/>
      <c r="G25" s="26"/>
      <c r="H25" s="26"/>
      <c r="I25" s="26"/>
      <c r="J25" s="32"/>
      <c r="K25" s="26"/>
    </row>
    <row r="26" spans="1:12" x14ac:dyDescent="0.2">
      <c r="A26" s="37" t="s">
        <v>110</v>
      </c>
      <c r="B26" s="37"/>
      <c r="C26" s="26"/>
      <c r="D26" s="26"/>
      <c r="E26" s="26"/>
      <c r="F26" s="26"/>
      <c r="G26" s="26"/>
      <c r="H26" s="26"/>
      <c r="I26" s="26"/>
      <c r="J26" s="32" t="s">
        <v>34</v>
      </c>
      <c r="K26" s="240" t="e">
        <f>K13-K20</f>
        <v>#DIV/0!</v>
      </c>
      <c r="L26" s="21">
        <v>36</v>
      </c>
    </row>
    <row r="27" spans="1:12" x14ac:dyDescent="0.2">
      <c r="A27" s="48" t="s">
        <v>230</v>
      </c>
      <c r="B27" s="29"/>
      <c r="C27" s="26"/>
      <c r="D27" s="26"/>
      <c r="E27" s="26"/>
      <c r="F27" s="26"/>
      <c r="G27" s="26"/>
      <c r="H27" s="26"/>
      <c r="I27" s="26"/>
      <c r="J27" s="32"/>
      <c r="K27" s="241"/>
    </row>
    <row r="28" spans="1:12" x14ac:dyDescent="0.2">
      <c r="A28" s="31"/>
      <c r="B28" s="31"/>
      <c r="C28" s="31"/>
      <c r="D28" s="31"/>
      <c r="E28" s="31"/>
      <c r="F28" s="31"/>
      <c r="G28" s="31"/>
      <c r="H28" s="31"/>
      <c r="I28" s="31"/>
      <c r="J28" s="39"/>
      <c r="K28" s="31"/>
      <c r="L28" s="139"/>
    </row>
    <row r="29" spans="1:12" x14ac:dyDescent="0.2">
      <c r="A29" s="37"/>
      <c r="B29" s="37"/>
      <c r="C29" s="26"/>
      <c r="D29" s="26"/>
      <c r="E29" s="26"/>
      <c r="F29" s="26"/>
      <c r="G29" s="26"/>
      <c r="H29" s="26"/>
      <c r="I29" s="26"/>
      <c r="J29" s="146"/>
      <c r="K29" s="26"/>
    </row>
    <row r="30" spans="1:12" x14ac:dyDescent="0.2">
      <c r="A30" s="37" t="s">
        <v>111</v>
      </c>
      <c r="B30" s="49"/>
      <c r="C30" s="49"/>
      <c r="D30" s="49"/>
      <c r="E30" s="49"/>
      <c r="F30" s="49"/>
      <c r="G30" s="49"/>
      <c r="H30" s="49"/>
      <c r="I30" s="49"/>
      <c r="J30" s="69"/>
      <c r="K30" s="204">
        <f>'Page 4'!K7</f>
        <v>0</v>
      </c>
      <c r="L30" s="21">
        <v>37</v>
      </c>
    </row>
    <row r="31" spans="1:12" x14ac:dyDescent="0.2">
      <c r="A31" s="145" t="s">
        <v>231</v>
      </c>
      <c r="B31" s="49"/>
      <c r="C31" s="49"/>
      <c r="D31" s="49"/>
      <c r="E31" s="49"/>
      <c r="F31" s="49"/>
      <c r="G31" s="49"/>
      <c r="H31" s="49"/>
      <c r="I31" s="49"/>
      <c r="J31" s="69"/>
      <c r="K31" s="205"/>
    </row>
    <row r="32" spans="1:12" x14ac:dyDescent="0.2">
      <c r="A32" s="37"/>
      <c r="B32" s="37"/>
      <c r="C32" s="26"/>
      <c r="D32" s="26"/>
      <c r="E32" s="26"/>
      <c r="F32" s="26"/>
      <c r="G32" s="26"/>
      <c r="H32" s="26"/>
      <c r="I32" s="26"/>
      <c r="J32" s="32"/>
      <c r="K32" s="26"/>
    </row>
    <row r="33" spans="1:16" x14ac:dyDescent="0.2">
      <c r="A33" s="26"/>
      <c r="B33" s="37"/>
      <c r="C33" s="26"/>
      <c r="D33" s="26"/>
      <c r="E33" s="26"/>
      <c r="F33" s="26"/>
      <c r="G33" s="26"/>
      <c r="H33" s="26"/>
      <c r="I33" s="26"/>
      <c r="J33" s="32"/>
      <c r="K33" s="26"/>
    </row>
    <row r="34" spans="1:16" x14ac:dyDescent="0.2">
      <c r="A34" s="239" t="s">
        <v>232</v>
      </c>
      <c r="B34" s="239"/>
      <c r="C34" s="239"/>
      <c r="D34" s="239"/>
      <c r="E34" s="239"/>
      <c r="F34" s="239"/>
      <c r="G34" s="239"/>
      <c r="H34" s="239"/>
      <c r="I34" s="239"/>
      <c r="J34" s="32" t="s">
        <v>34</v>
      </c>
      <c r="K34" s="240" t="e">
        <f>'Page 4'!K26+'Page 4'!K30</f>
        <v>#DIV/0!</v>
      </c>
      <c r="L34" s="21">
        <v>38</v>
      </c>
      <c r="M34" s="39"/>
      <c r="N34" s="60"/>
      <c r="O34" s="60"/>
      <c r="P34" s="60"/>
    </row>
    <row r="35" spans="1:16" x14ac:dyDescent="0.2">
      <c r="A35" s="239"/>
      <c r="B35" s="239"/>
      <c r="C35" s="239"/>
      <c r="D35" s="239"/>
      <c r="E35" s="239"/>
      <c r="F35" s="239"/>
      <c r="G35" s="239"/>
      <c r="H35" s="239"/>
      <c r="I35" s="239"/>
      <c r="J35" s="32"/>
      <c r="K35" s="241"/>
      <c r="M35" s="39"/>
      <c r="N35" s="65"/>
      <c r="O35" s="42"/>
      <c r="P35" s="31"/>
    </row>
    <row r="36" spans="1:16" x14ac:dyDescent="0.2">
      <c r="A36" s="31"/>
      <c r="B36" s="31"/>
      <c r="C36" s="31"/>
      <c r="D36" s="31"/>
      <c r="E36" s="31"/>
      <c r="F36" s="31"/>
      <c r="G36" s="31"/>
      <c r="H36" s="31"/>
      <c r="I36" s="31"/>
      <c r="J36" s="39"/>
      <c r="K36" s="31"/>
      <c r="L36" s="42"/>
      <c r="M36" s="31"/>
      <c r="N36" s="65"/>
      <c r="O36" s="39"/>
      <c r="P36" s="31"/>
    </row>
    <row r="37" spans="1:16" x14ac:dyDescent="0.2">
      <c r="A37" s="37" t="s">
        <v>112</v>
      </c>
      <c r="B37" s="29"/>
      <c r="C37" s="26"/>
      <c r="D37" s="26"/>
      <c r="E37" s="26"/>
      <c r="F37" s="26"/>
      <c r="G37" s="26"/>
      <c r="H37" s="26"/>
      <c r="I37" s="26"/>
      <c r="J37" s="32"/>
      <c r="K37" s="26"/>
      <c r="M37" s="31"/>
      <c r="N37" s="59"/>
      <c r="O37" s="39"/>
      <c r="P37" s="31"/>
    </row>
    <row r="38" spans="1:16" x14ac:dyDescent="0.2">
      <c r="A38" s="26" t="s">
        <v>124</v>
      </c>
      <c r="B38" s="26"/>
      <c r="C38" s="26"/>
      <c r="D38" s="26"/>
      <c r="E38" s="26"/>
      <c r="F38" s="26"/>
      <c r="G38" s="26"/>
      <c r="H38" s="26"/>
      <c r="I38" s="26"/>
      <c r="J38" s="50"/>
      <c r="K38" s="206"/>
      <c r="L38" s="21" t="s">
        <v>113</v>
      </c>
      <c r="M38" s="31"/>
      <c r="N38" s="59"/>
      <c r="O38" s="39"/>
      <c r="P38" s="31"/>
    </row>
    <row r="39" spans="1:16" x14ac:dyDescent="0.2">
      <c r="A39" s="26" t="s">
        <v>125</v>
      </c>
      <c r="B39" s="26"/>
      <c r="C39" s="26"/>
      <c r="D39" s="26"/>
      <c r="E39" s="26"/>
      <c r="F39" s="26"/>
      <c r="G39" s="26"/>
      <c r="H39" s="26"/>
      <c r="I39" s="26"/>
      <c r="J39" s="39"/>
      <c r="K39" s="207"/>
      <c r="M39" s="31"/>
      <c r="N39" s="65"/>
      <c r="O39" s="42"/>
      <c r="P39" s="31"/>
    </row>
    <row r="40" spans="1:16" x14ac:dyDescent="0.2">
      <c r="A40" s="26"/>
      <c r="B40" s="29"/>
      <c r="C40" s="26"/>
      <c r="D40" s="26"/>
      <c r="E40" s="26"/>
      <c r="F40" s="26"/>
      <c r="G40" s="26"/>
      <c r="H40" s="26"/>
      <c r="I40" s="26"/>
      <c r="J40" s="39"/>
      <c r="K40" s="31"/>
      <c r="M40" s="31"/>
      <c r="N40" s="65"/>
      <c r="O40" s="39"/>
      <c r="P40" s="31"/>
    </row>
    <row r="41" spans="1:16" x14ac:dyDescent="0.2">
      <c r="A41" s="37" t="s">
        <v>100</v>
      </c>
      <c r="B41" s="29"/>
      <c r="C41" s="26"/>
      <c r="D41" s="26"/>
      <c r="E41" s="26"/>
      <c r="F41" s="26"/>
      <c r="G41" s="26"/>
      <c r="H41" s="26"/>
      <c r="I41" s="26"/>
      <c r="J41" s="39"/>
      <c r="K41" s="31"/>
      <c r="M41" s="31"/>
      <c r="N41" s="59"/>
      <c r="O41" s="39"/>
      <c r="P41" s="31"/>
    </row>
    <row r="42" spans="1:16" x14ac:dyDescent="0.2">
      <c r="A42" s="26" t="s">
        <v>122</v>
      </c>
      <c r="B42" s="26"/>
      <c r="C42" s="26"/>
      <c r="D42" s="26"/>
      <c r="E42" s="26"/>
      <c r="F42" s="26"/>
      <c r="G42" s="26"/>
      <c r="H42" s="26"/>
      <c r="I42" s="26"/>
      <c r="J42" s="50"/>
      <c r="K42" s="206"/>
      <c r="L42" s="21" t="s">
        <v>114</v>
      </c>
      <c r="M42" s="31"/>
      <c r="N42" s="65"/>
      <c r="O42" s="42"/>
      <c r="P42" s="31"/>
    </row>
    <row r="43" spans="1:16" x14ac:dyDescent="0.2">
      <c r="A43" s="26" t="s">
        <v>123</v>
      </c>
      <c r="B43" s="26"/>
      <c r="C43" s="26"/>
      <c r="D43" s="26"/>
      <c r="E43" s="26"/>
      <c r="F43" s="26"/>
      <c r="G43" s="26"/>
      <c r="H43" s="26"/>
      <c r="I43" s="26"/>
      <c r="J43" s="39"/>
      <c r="K43" s="207"/>
      <c r="M43" s="31"/>
      <c r="N43" s="65"/>
      <c r="O43" s="39"/>
      <c r="P43" s="31"/>
    </row>
    <row r="44" spans="1:16" x14ac:dyDescent="0.2">
      <c r="A44" s="26"/>
      <c r="B44" s="26"/>
      <c r="C44" s="26"/>
      <c r="D44" s="26"/>
      <c r="E44" s="26"/>
      <c r="F44" s="26"/>
      <c r="G44" s="26"/>
      <c r="H44" s="26"/>
      <c r="I44" s="26"/>
      <c r="J44" s="32"/>
      <c r="K44" s="26"/>
      <c r="M44" s="31"/>
      <c r="N44" s="59"/>
      <c r="O44" s="39"/>
      <c r="P44" s="31"/>
    </row>
    <row r="45" spans="1:16" x14ac:dyDescent="0.2">
      <c r="A45" s="26"/>
      <c r="B45" s="29"/>
      <c r="C45" s="26"/>
      <c r="D45" s="26"/>
      <c r="E45" s="26"/>
      <c r="F45" s="26"/>
      <c r="G45" s="26"/>
      <c r="H45" s="26"/>
      <c r="I45" s="26"/>
      <c r="J45" s="32"/>
      <c r="K45" s="26"/>
      <c r="M45" s="31"/>
      <c r="N45" s="59"/>
      <c r="O45" s="39"/>
      <c r="P45" s="31"/>
    </row>
    <row r="46" spans="1:16" x14ac:dyDescent="0.2">
      <c r="A46" s="26" t="s">
        <v>137</v>
      </c>
      <c r="B46" s="29"/>
      <c r="C46" s="26"/>
      <c r="D46" s="26"/>
      <c r="E46" s="26"/>
      <c r="F46" s="26"/>
      <c r="G46" s="26"/>
      <c r="H46" s="26"/>
      <c r="I46" s="26"/>
      <c r="J46" s="32"/>
      <c r="K46" s="206"/>
      <c r="L46" s="21" t="s">
        <v>115</v>
      </c>
      <c r="M46" s="39"/>
      <c r="N46" s="66"/>
      <c r="O46" s="42"/>
      <c r="P46" s="31"/>
    </row>
    <row r="47" spans="1:16" x14ac:dyDescent="0.2">
      <c r="A47" s="26" t="s">
        <v>126</v>
      </c>
      <c r="B47" s="29"/>
      <c r="C47" s="26"/>
      <c r="D47" s="26"/>
      <c r="E47" s="26"/>
      <c r="F47" s="26"/>
      <c r="G47" s="26"/>
      <c r="H47" s="26"/>
      <c r="I47" s="26"/>
      <c r="J47" s="32"/>
      <c r="K47" s="207"/>
      <c r="M47" s="31"/>
      <c r="N47" s="66"/>
      <c r="O47" s="31"/>
      <c r="P47" s="64"/>
    </row>
    <row r="48" spans="1:16" x14ac:dyDescent="0.2">
      <c r="A48" s="26" t="s">
        <v>327</v>
      </c>
      <c r="B48" s="49"/>
      <c r="C48" s="49"/>
      <c r="D48" s="49"/>
      <c r="E48" s="49"/>
      <c r="F48" s="49"/>
      <c r="G48" s="49"/>
      <c r="H48" s="49"/>
      <c r="I48" s="49"/>
      <c r="J48" s="69"/>
      <c r="K48" s="49"/>
      <c r="M48" s="64"/>
      <c r="N48" s="64"/>
      <c r="O48" s="64"/>
      <c r="P48" s="64"/>
    </row>
    <row r="49" spans="1:16" x14ac:dyDescent="0.2">
      <c r="J49" s="1"/>
      <c r="M49" s="41"/>
      <c r="N49" s="41"/>
      <c r="O49" s="41"/>
      <c r="P49" s="41"/>
    </row>
    <row r="50" spans="1:16" x14ac:dyDescent="0.2">
      <c r="A50" s="25" t="s">
        <v>127</v>
      </c>
      <c r="B50" s="29"/>
      <c r="C50" s="26"/>
      <c r="D50" s="26"/>
      <c r="E50" s="26"/>
      <c r="F50" s="60"/>
      <c r="G50" s="60"/>
      <c r="H50" s="26"/>
      <c r="I50" s="26"/>
      <c r="J50" s="26"/>
      <c r="K50" s="26"/>
      <c r="L50" s="26"/>
      <c r="M50" s="41"/>
      <c r="N50" s="41"/>
      <c r="O50" s="41"/>
      <c r="P50" s="41"/>
    </row>
    <row r="51" spans="1:16" x14ac:dyDescent="0.2">
      <c r="A51" s="25"/>
      <c r="B51" s="29"/>
      <c r="C51" s="26"/>
      <c r="D51" s="26"/>
      <c r="E51" s="26"/>
      <c r="F51" s="60"/>
      <c r="G51" s="60"/>
      <c r="H51" s="26"/>
      <c r="I51" s="26"/>
      <c r="J51" s="26"/>
      <c r="K51" s="26"/>
      <c r="L51" s="26"/>
      <c r="M51" s="41"/>
      <c r="N51" s="41"/>
      <c r="O51" s="41"/>
      <c r="P51" s="41"/>
    </row>
    <row r="52" spans="1:16" x14ac:dyDescent="0.2">
      <c r="A52" s="48" t="s">
        <v>128</v>
      </c>
      <c r="B52" s="29"/>
      <c r="C52" s="26"/>
      <c r="D52" s="26"/>
      <c r="E52" s="26"/>
      <c r="F52" s="60"/>
      <c r="G52" s="60"/>
      <c r="H52" s="26"/>
      <c r="I52" s="26"/>
      <c r="J52" s="26"/>
      <c r="K52" s="26"/>
      <c r="L52" s="26"/>
      <c r="M52" s="41"/>
      <c r="N52" s="41"/>
      <c r="O52" s="41"/>
      <c r="P52" s="41"/>
    </row>
    <row r="53" spans="1:16" x14ac:dyDescent="0.2">
      <c r="A53" s="48"/>
      <c r="B53" s="29"/>
      <c r="C53" s="26"/>
      <c r="D53" s="26"/>
      <c r="E53" s="26"/>
      <c r="F53" s="60"/>
      <c r="G53" s="60"/>
      <c r="H53" s="26"/>
      <c r="I53" s="26"/>
      <c r="J53" s="26"/>
      <c r="K53" s="26"/>
      <c r="L53" s="26"/>
      <c r="M53" s="41"/>
      <c r="N53" s="41"/>
      <c r="O53" s="41"/>
      <c r="P53" s="41"/>
    </row>
    <row r="54" spans="1:16" x14ac:dyDescent="0.2">
      <c r="A54" s="48" t="s">
        <v>129</v>
      </c>
      <c r="B54" s="48"/>
      <c r="C54" s="48"/>
      <c r="D54" s="48"/>
      <c r="E54" s="48"/>
      <c r="F54" s="75"/>
      <c r="G54" s="75"/>
      <c r="H54" s="48"/>
      <c r="I54" s="48"/>
      <c r="J54" s="48"/>
      <c r="K54" s="48"/>
      <c r="L54" s="48"/>
      <c r="M54" s="41"/>
      <c r="N54" s="41"/>
      <c r="O54" s="41"/>
      <c r="P54" s="41"/>
    </row>
    <row r="55" spans="1:16" x14ac:dyDescent="0.2">
      <c r="A55" s="48" t="s">
        <v>130</v>
      </c>
      <c r="B55" s="48"/>
      <c r="C55" s="48"/>
      <c r="D55" s="48"/>
      <c r="E55" s="48"/>
      <c r="F55" s="75"/>
      <c r="G55" s="75"/>
      <c r="H55" s="48"/>
      <c r="I55" s="48"/>
      <c r="J55" s="48"/>
      <c r="K55" s="48"/>
      <c r="L55" s="48"/>
      <c r="M55" s="41"/>
      <c r="N55" s="41"/>
      <c r="O55" s="41"/>
      <c r="P55" s="41"/>
    </row>
    <row r="56" spans="1:16" x14ac:dyDescent="0.2">
      <c r="A56" s="48"/>
      <c r="B56" s="48"/>
      <c r="C56" s="48"/>
      <c r="D56" s="48"/>
      <c r="E56" s="48"/>
      <c r="F56" s="75"/>
      <c r="G56" s="75"/>
      <c r="H56" s="48"/>
      <c r="I56" s="48"/>
      <c r="J56" s="48"/>
      <c r="K56" s="48"/>
      <c r="L56" s="48"/>
      <c r="M56" s="41"/>
      <c r="N56" s="41"/>
      <c r="O56" s="41"/>
      <c r="P56" s="41"/>
    </row>
    <row r="57" spans="1:16" x14ac:dyDescent="0.2">
      <c r="A57" s="37" t="s">
        <v>131</v>
      </c>
      <c r="B57" s="48"/>
      <c r="C57" s="48"/>
      <c r="D57" s="48"/>
      <c r="E57" s="48"/>
      <c r="F57" s="75"/>
      <c r="G57" s="75"/>
      <c r="H57" s="48"/>
      <c r="I57" s="48"/>
      <c r="J57" s="48"/>
      <c r="K57" s="48"/>
      <c r="L57" s="48"/>
      <c r="M57" s="41"/>
      <c r="N57" s="41"/>
      <c r="O57" s="41"/>
      <c r="P57" s="41"/>
    </row>
    <row r="58" spans="1:16" x14ac:dyDescent="0.2">
      <c r="A58" s="26" t="s">
        <v>132</v>
      </c>
      <c r="B58" s="48"/>
      <c r="C58" s="48"/>
      <c r="D58" s="48"/>
      <c r="E58" s="48"/>
      <c r="F58" s="75"/>
      <c r="G58" s="75"/>
      <c r="H58" s="48"/>
      <c r="I58" s="48"/>
      <c r="J58" s="48"/>
      <c r="K58" s="48"/>
      <c r="L58" s="48"/>
      <c r="M58" s="41"/>
      <c r="N58" s="41"/>
      <c r="O58" s="41"/>
      <c r="P58" s="41"/>
    </row>
    <row r="59" spans="1:16" x14ac:dyDescent="0.2">
      <c r="A59" s="48"/>
      <c r="B59" s="48"/>
      <c r="C59" s="48"/>
      <c r="D59" s="48"/>
      <c r="E59" s="48"/>
      <c r="F59" s="75"/>
      <c r="G59" s="75"/>
      <c r="H59" s="48"/>
      <c r="I59" s="48"/>
      <c r="J59" s="48"/>
      <c r="K59" s="48"/>
      <c r="L59" s="48"/>
      <c r="M59" s="41"/>
      <c r="N59" s="41"/>
      <c r="O59" s="41"/>
      <c r="P59" s="41"/>
    </row>
    <row r="60" spans="1:16" x14ac:dyDescent="0.2">
      <c r="A60" s="231" t="s">
        <v>133</v>
      </c>
      <c r="B60" s="231"/>
      <c r="C60" s="231"/>
      <c r="D60" s="231"/>
      <c r="E60" s="222" t="s">
        <v>99</v>
      </c>
      <c r="F60" s="224" t="s">
        <v>135</v>
      </c>
      <c r="G60" s="224"/>
      <c r="H60" s="224"/>
      <c r="I60" s="222" t="s">
        <v>34</v>
      </c>
      <c r="J60" s="224" t="s">
        <v>136</v>
      </c>
      <c r="K60" s="224"/>
      <c r="L60" s="43"/>
      <c r="M60" s="41"/>
      <c r="N60" s="41"/>
      <c r="O60" s="41"/>
      <c r="P60" s="41"/>
    </row>
    <row r="61" spans="1:16" x14ac:dyDescent="0.2">
      <c r="A61" s="232" t="s">
        <v>134</v>
      </c>
      <c r="B61" s="232"/>
      <c r="C61" s="232"/>
      <c r="D61" s="232"/>
      <c r="E61" s="222"/>
      <c r="F61" s="224"/>
      <c r="G61" s="224"/>
      <c r="H61" s="224"/>
      <c r="I61" s="222"/>
      <c r="J61" s="224"/>
      <c r="K61" s="224"/>
      <c r="L61" s="43"/>
      <c r="M61" s="41"/>
      <c r="N61" s="41"/>
      <c r="O61" s="41"/>
      <c r="P61" s="41"/>
    </row>
    <row r="62" spans="1:16" x14ac:dyDescent="0.2">
      <c r="A62" s="26"/>
      <c r="B62" s="26"/>
      <c r="C62" s="26"/>
      <c r="D62" s="26"/>
      <c r="E62" s="26"/>
      <c r="F62" s="26"/>
      <c r="G62" s="26"/>
      <c r="H62" s="26"/>
      <c r="I62" s="26"/>
      <c r="J62" s="26"/>
      <c r="K62" s="26"/>
      <c r="L62" s="26"/>
      <c r="M62" s="41"/>
      <c r="N62" s="41"/>
      <c r="O62" s="41"/>
      <c r="P62" s="41"/>
    </row>
    <row r="63" spans="1:16" x14ac:dyDescent="0.2">
      <c r="A63" s="233">
        <f>'Page 2'!K53</f>
        <v>0</v>
      </c>
      <c r="B63" s="234"/>
      <c r="C63" s="234"/>
      <c r="D63" s="235"/>
      <c r="E63" s="223" t="s">
        <v>99</v>
      </c>
      <c r="F63" s="225">
        <f>'Page 3'!K28</f>
        <v>0</v>
      </c>
      <c r="G63" s="226"/>
      <c r="H63" s="227"/>
      <c r="I63" s="222" t="s">
        <v>34</v>
      </c>
      <c r="J63" s="225" t="e">
        <f>A63/A64*F63</f>
        <v>#DIV/0!</v>
      </c>
      <c r="K63" s="227"/>
      <c r="L63" s="21">
        <v>39</v>
      </c>
      <c r="M63" s="41"/>
      <c r="N63" s="41"/>
      <c r="O63" s="41"/>
      <c r="P63" s="41"/>
    </row>
    <row r="64" spans="1:16" x14ac:dyDescent="0.2">
      <c r="A64" s="219">
        <f>'Page 2'!K27</f>
        <v>0</v>
      </c>
      <c r="B64" s="220"/>
      <c r="C64" s="220"/>
      <c r="D64" s="221"/>
      <c r="E64" s="223"/>
      <c r="F64" s="228"/>
      <c r="G64" s="229"/>
      <c r="H64" s="230"/>
      <c r="I64" s="222"/>
      <c r="J64" s="228"/>
      <c r="K64" s="230"/>
      <c r="M64" s="41"/>
      <c r="N64" s="41"/>
      <c r="O64" s="41"/>
      <c r="P64" s="41"/>
    </row>
    <row r="65" spans="1:16" x14ac:dyDescent="0.2">
      <c r="A65" s="121"/>
      <c r="B65" s="121"/>
      <c r="C65" s="121"/>
      <c r="D65" s="121"/>
      <c r="E65" s="121"/>
      <c r="F65" s="121"/>
      <c r="G65" s="121"/>
      <c r="H65" s="121"/>
      <c r="J65" s="1"/>
      <c r="M65" s="41"/>
      <c r="N65" s="41"/>
      <c r="O65" s="41"/>
      <c r="P65" s="41"/>
    </row>
    <row r="66" spans="1:16" x14ac:dyDescent="0.2">
      <c r="L66" s="45"/>
      <c r="M66" s="41"/>
      <c r="N66" s="41"/>
      <c r="O66" s="41"/>
      <c r="P66" s="41"/>
    </row>
    <row r="67" spans="1:16" x14ac:dyDescent="0.2">
      <c r="L67" s="45"/>
      <c r="M67" s="41"/>
      <c r="N67" s="41"/>
      <c r="O67" s="41"/>
      <c r="P67" s="41"/>
    </row>
    <row r="68" spans="1:16" x14ac:dyDescent="0.2">
      <c r="L68" s="45"/>
      <c r="M68" s="41"/>
      <c r="N68" s="41"/>
      <c r="O68" s="41"/>
      <c r="P68" s="41"/>
    </row>
    <row r="69" spans="1:16" x14ac:dyDescent="0.2">
      <c r="L69" s="45"/>
      <c r="M69" s="41"/>
      <c r="N69" s="41"/>
      <c r="O69" s="41"/>
      <c r="P69" s="41"/>
    </row>
    <row r="70" spans="1:16" x14ac:dyDescent="0.2">
      <c r="L70" s="45"/>
      <c r="M70" s="41"/>
      <c r="N70" s="41"/>
      <c r="O70" s="41"/>
      <c r="P70" s="41"/>
    </row>
    <row r="71" spans="1:16" x14ac:dyDescent="0.2">
      <c r="L71" s="45"/>
      <c r="M71" s="41"/>
      <c r="N71" s="41"/>
      <c r="O71" s="41"/>
      <c r="P71" s="41"/>
    </row>
    <row r="72" spans="1:16" x14ac:dyDescent="0.2">
      <c r="L72" s="45"/>
      <c r="M72" s="41"/>
      <c r="N72" s="41"/>
      <c r="O72" s="41"/>
      <c r="P72" s="41"/>
    </row>
    <row r="73" spans="1:16" x14ac:dyDescent="0.2">
      <c r="L73" s="45"/>
      <c r="M73" s="41"/>
      <c r="N73" s="41"/>
      <c r="O73" s="41"/>
      <c r="P73" s="41"/>
    </row>
    <row r="74" spans="1:16" x14ac:dyDescent="0.2">
      <c r="L74" s="45"/>
      <c r="M74" s="41"/>
      <c r="N74" s="41"/>
      <c r="O74" s="41"/>
      <c r="P74" s="41"/>
    </row>
    <row r="75" spans="1:16" x14ac:dyDescent="0.2">
      <c r="L75" s="45"/>
      <c r="M75" s="41"/>
      <c r="N75" s="41"/>
      <c r="O75" s="41"/>
      <c r="P75" s="41"/>
    </row>
    <row r="76" spans="1:16" x14ac:dyDescent="0.2">
      <c r="L76" s="45"/>
      <c r="M76" s="41"/>
      <c r="N76" s="41"/>
      <c r="O76" s="41"/>
      <c r="P76" s="41"/>
    </row>
    <row r="77" spans="1:16" x14ac:dyDescent="0.2">
      <c r="L77" s="45"/>
      <c r="M77" s="41"/>
      <c r="N77" s="41"/>
      <c r="O77" s="41"/>
      <c r="P77" s="41"/>
    </row>
    <row r="78" spans="1:16" x14ac:dyDescent="0.2">
      <c r="L78" s="45"/>
      <c r="M78" s="41"/>
      <c r="N78" s="41"/>
      <c r="O78" s="41"/>
      <c r="P78" s="41"/>
    </row>
    <row r="79" spans="1:16" x14ac:dyDescent="0.2">
      <c r="L79" s="45"/>
      <c r="M79" s="41"/>
      <c r="N79" s="41"/>
      <c r="O79" s="41"/>
      <c r="P79" s="41"/>
    </row>
    <row r="80" spans="1:16" x14ac:dyDescent="0.2">
      <c r="L80" s="45"/>
      <c r="M80" s="41"/>
      <c r="N80" s="41"/>
      <c r="O80" s="41"/>
      <c r="P80" s="41"/>
    </row>
    <row r="81" spans="12:16" x14ac:dyDescent="0.2">
      <c r="L81" s="45"/>
      <c r="M81" s="41"/>
      <c r="N81" s="41"/>
      <c r="O81" s="41"/>
      <c r="P81" s="41"/>
    </row>
    <row r="82" spans="12:16" x14ac:dyDescent="0.2">
      <c r="L82" s="45"/>
      <c r="M82" s="41"/>
      <c r="N82" s="41"/>
      <c r="O82" s="41"/>
      <c r="P82" s="41"/>
    </row>
    <row r="83" spans="12:16" x14ac:dyDescent="0.2">
      <c r="L83" s="45"/>
      <c r="M83" s="41"/>
      <c r="N83" s="41"/>
      <c r="O83" s="41"/>
      <c r="P83" s="41"/>
    </row>
    <row r="84" spans="12:16" x14ac:dyDescent="0.2">
      <c r="L84" s="45"/>
      <c r="M84" s="41"/>
      <c r="N84" s="41"/>
      <c r="O84" s="41"/>
      <c r="P84" s="41"/>
    </row>
    <row r="85" spans="12:16" x14ac:dyDescent="0.2">
      <c r="L85" s="45"/>
      <c r="M85" s="41"/>
      <c r="N85" s="41"/>
      <c r="O85" s="41"/>
      <c r="P85" s="41"/>
    </row>
    <row r="86" spans="12:16" x14ac:dyDescent="0.2">
      <c r="L86" s="45"/>
      <c r="M86" s="41"/>
      <c r="N86" s="41"/>
      <c r="O86" s="41"/>
      <c r="P86" s="41"/>
    </row>
    <row r="87" spans="12:16" x14ac:dyDescent="0.2">
      <c r="L87" s="45"/>
      <c r="M87" s="41"/>
      <c r="N87" s="41"/>
      <c r="O87" s="41"/>
      <c r="P87" s="41"/>
    </row>
    <row r="88" spans="12:16" x14ac:dyDescent="0.2">
      <c r="L88" s="45"/>
      <c r="M88" s="41"/>
      <c r="N88" s="41"/>
      <c r="O88" s="41"/>
      <c r="P88" s="41"/>
    </row>
    <row r="89" spans="12:16" x14ac:dyDescent="0.2">
      <c r="L89" s="45"/>
      <c r="M89" s="41"/>
      <c r="N89" s="41"/>
      <c r="O89" s="41"/>
      <c r="P89" s="41"/>
    </row>
    <row r="90" spans="12:16" x14ac:dyDescent="0.2">
      <c r="L90" s="45"/>
      <c r="M90" s="41"/>
      <c r="N90" s="41"/>
      <c r="O90" s="41"/>
      <c r="P90" s="41"/>
    </row>
    <row r="91" spans="12:16" x14ac:dyDescent="0.2">
      <c r="L91" s="45"/>
      <c r="M91" s="41"/>
      <c r="N91" s="41"/>
      <c r="O91" s="41"/>
      <c r="P91" s="41"/>
    </row>
    <row r="92" spans="12:16" x14ac:dyDescent="0.2">
      <c r="L92" s="45"/>
      <c r="M92" s="41"/>
      <c r="N92" s="41"/>
      <c r="O92" s="41"/>
      <c r="P92" s="41"/>
    </row>
    <row r="93" spans="12:16" x14ac:dyDescent="0.2">
      <c r="L93" s="45"/>
      <c r="M93" s="41"/>
      <c r="N93" s="41"/>
      <c r="O93" s="41"/>
      <c r="P93" s="41"/>
    </row>
    <row r="94" spans="12:16" x14ac:dyDescent="0.2">
      <c r="L94" s="45"/>
      <c r="M94" s="41"/>
      <c r="N94" s="41"/>
      <c r="O94" s="41"/>
      <c r="P94" s="41"/>
    </row>
    <row r="95" spans="12:16" x14ac:dyDescent="0.2">
      <c r="L95" s="45"/>
      <c r="M95" s="41"/>
      <c r="N95" s="41"/>
      <c r="O95" s="41"/>
      <c r="P95" s="41"/>
    </row>
    <row r="96" spans="12:16" x14ac:dyDescent="0.2">
      <c r="L96" s="45"/>
      <c r="M96" s="41"/>
      <c r="N96" s="41"/>
      <c r="O96" s="41"/>
      <c r="P96" s="41"/>
    </row>
    <row r="97" spans="12:16" x14ac:dyDescent="0.2">
      <c r="L97" s="45"/>
      <c r="M97" s="41"/>
      <c r="N97" s="41"/>
      <c r="O97" s="41"/>
      <c r="P97" s="41"/>
    </row>
    <row r="98" spans="12:16" x14ac:dyDescent="0.2">
      <c r="L98" s="45"/>
      <c r="M98" s="41"/>
      <c r="N98" s="41"/>
      <c r="O98" s="41"/>
      <c r="P98" s="41"/>
    </row>
    <row r="99" spans="12:16" x14ac:dyDescent="0.2">
      <c r="L99" s="45"/>
      <c r="M99" s="41"/>
      <c r="N99" s="41"/>
      <c r="O99" s="41"/>
      <c r="P99" s="41"/>
    </row>
    <row r="100" spans="12:16" x14ac:dyDescent="0.2">
      <c r="L100" s="45"/>
      <c r="M100" s="41"/>
      <c r="N100" s="41"/>
      <c r="O100" s="41"/>
      <c r="P100" s="41"/>
    </row>
    <row r="101" spans="12:16" x14ac:dyDescent="0.2">
      <c r="L101" s="45"/>
      <c r="M101" s="41"/>
      <c r="N101" s="41"/>
      <c r="O101" s="41"/>
      <c r="P101" s="41"/>
    </row>
    <row r="102" spans="12:16" x14ac:dyDescent="0.2">
      <c r="L102" s="45"/>
      <c r="M102" s="41"/>
      <c r="N102" s="41"/>
      <c r="O102" s="41"/>
      <c r="P102" s="41"/>
    </row>
    <row r="103" spans="12:16" x14ac:dyDescent="0.2">
      <c r="L103" s="45"/>
      <c r="M103" s="41"/>
      <c r="N103" s="41"/>
      <c r="O103" s="41"/>
      <c r="P103" s="41"/>
    </row>
    <row r="104" spans="12:16" x14ac:dyDescent="0.2">
      <c r="L104" s="45"/>
      <c r="M104" s="41"/>
      <c r="N104" s="41"/>
      <c r="O104" s="41"/>
      <c r="P104" s="41"/>
    </row>
    <row r="105" spans="12:16" x14ac:dyDescent="0.2">
      <c r="L105" s="45"/>
      <c r="M105" s="41"/>
      <c r="N105" s="41"/>
      <c r="O105" s="41"/>
      <c r="P105" s="41"/>
    </row>
    <row r="106" spans="12:16" x14ac:dyDescent="0.2">
      <c r="L106" s="45"/>
      <c r="M106" s="41"/>
      <c r="N106" s="41"/>
      <c r="O106" s="41"/>
      <c r="P106" s="41"/>
    </row>
    <row r="107" spans="12:16" x14ac:dyDescent="0.2">
      <c r="L107" s="45"/>
      <c r="M107" s="41"/>
      <c r="N107" s="41"/>
      <c r="O107" s="41"/>
      <c r="P107" s="41"/>
    </row>
    <row r="108" spans="12:16" x14ac:dyDescent="0.2">
      <c r="L108" s="45"/>
      <c r="M108" s="41"/>
      <c r="N108" s="41"/>
      <c r="O108" s="41"/>
      <c r="P108" s="41"/>
    </row>
    <row r="109" spans="12:16" x14ac:dyDescent="0.2">
      <c r="L109" s="45"/>
      <c r="M109" s="41"/>
      <c r="N109" s="41"/>
      <c r="O109" s="41"/>
      <c r="P109" s="41"/>
    </row>
    <row r="110" spans="12:16" x14ac:dyDescent="0.2">
      <c r="L110" s="45"/>
      <c r="M110" s="41"/>
      <c r="N110" s="41"/>
      <c r="O110" s="41"/>
      <c r="P110" s="41"/>
    </row>
    <row r="111" spans="12:16" x14ac:dyDescent="0.2">
      <c r="L111" s="45"/>
      <c r="M111" s="41"/>
      <c r="N111" s="41"/>
      <c r="O111" s="41"/>
      <c r="P111" s="41"/>
    </row>
    <row r="112" spans="12:16" x14ac:dyDescent="0.2">
      <c r="L112" s="45"/>
      <c r="M112" s="41"/>
      <c r="N112" s="41"/>
      <c r="O112" s="41"/>
      <c r="P112" s="41"/>
    </row>
    <row r="113" spans="12:16" x14ac:dyDescent="0.2">
      <c r="L113" s="45"/>
      <c r="M113" s="41"/>
      <c r="N113" s="41"/>
      <c r="O113" s="41"/>
      <c r="P113" s="41"/>
    </row>
    <row r="114" spans="12:16" x14ac:dyDescent="0.2">
      <c r="L114" s="45"/>
      <c r="M114" s="41"/>
      <c r="N114" s="41"/>
      <c r="O114" s="41"/>
      <c r="P114" s="41"/>
    </row>
    <row r="115" spans="12:16" x14ac:dyDescent="0.2">
      <c r="L115" s="45"/>
      <c r="M115" s="41"/>
      <c r="N115" s="41"/>
      <c r="O115" s="41"/>
      <c r="P115" s="41"/>
    </row>
    <row r="116" spans="12:16" x14ac:dyDescent="0.2">
      <c r="L116" s="45"/>
      <c r="M116" s="41"/>
      <c r="N116" s="41"/>
      <c r="O116" s="41"/>
      <c r="P116" s="41"/>
    </row>
    <row r="117" spans="12:16" x14ac:dyDescent="0.2">
      <c r="L117" s="45"/>
      <c r="M117" s="41"/>
      <c r="N117" s="41"/>
      <c r="O117" s="41"/>
      <c r="P117" s="41"/>
    </row>
    <row r="118" spans="12:16" x14ac:dyDescent="0.2">
      <c r="L118" s="45"/>
      <c r="M118" s="41"/>
      <c r="N118" s="41"/>
      <c r="O118" s="41"/>
      <c r="P118" s="41"/>
    </row>
    <row r="119" spans="12:16" x14ac:dyDescent="0.2">
      <c r="L119" s="45"/>
      <c r="M119" s="41"/>
      <c r="N119" s="41"/>
      <c r="O119" s="41"/>
      <c r="P119" s="41"/>
    </row>
    <row r="120" spans="12:16" x14ac:dyDescent="0.2">
      <c r="L120" s="45"/>
      <c r="M120" s="41"/>
      <c r="N120" s="41"/>
      <c r="O120" s="41"/>
      <c r="P120" s="41"/>
    </row>
    <row r="121" spans="12:16" x14ac:dyDescent="0.2">
      <c r="L121" s="45"/>
      <c r="M121" s="41"/>
      <c r="N121" s="41"/>
      <c r="O121" s="41"/>
      <c r="P121" s="41"/>
    </row>
    <row r="122" spans="12:16" x14ac:dyDescent="0.2">
      <c r="L122" s="45"/>
      <c r="M122" s="41"/>
      <c r="N122" s="41"/>
      <c r="O122" s="41"/>
      <c r="P122" s="41"/>
    </row>
    <row r="123" spans="12:16" x14ac:dyDescent="0.2">
      <c r="L123" s="45"/>
      <c r="M123" s="41"/>
      <c r="N123" s="41"/>
      <c r="O123" s="41"/>
      <c r="P123" s="41"/>
    </row>
    <row r="124" spans="12:16" x14ac:dyDescent="0.2">
      <c r="L124" s="45"/>
      <c r="M124" s="41"/>
      <c r="N124" s="41"/>
      <c r="O124" s="41"/>
      <c r="P124" s="41"/>
    </row>
    <row r="125" spans="12:16" x14ac:dyDescent="0.2">
      <c r="L125" s="45"/>
      <c r="M125" s="41"/>
      <c r="N125" s="41"/>
      <c r="O125" s="41"/>
      <c r="P125" s="41"/>
    </row>
    <row r="126" spans="12:16" x14ac:dyDescent="0.2">
      <c r="L126" s="45"/>
      <c r="M126" s="41"/>
      <c r="N126" s="41"/>
      <c r="O126" s="41"/>
      <c r="P126" s="41"/>
    </row>
    <row r="127" spans="12:16" x14ac:dyDescent="0.2">
      <c r="L127" s="45"/>
      <c r="M127" s="41"/>
      <c r="N127" s="41"/>
      <c r="O127" s="41"/>
      <c r="P127" s="41"/>
    </row>
    <row r="128" spans="12:16" x14ac:dyDescent="0.2">
      <c r="L128" s="45"/>
      <c r="M128" s="41"/>
      <c r="N128" s="41"/>
      <c r="O128" s="41"/>
      <c r="P128" s="41"/>
    </row>
    <row r="129" spans="12:16" x14ac:dyDescent="0.2">
      <c r="L129" s="45"/>
      <c r="M129" s="41"/>
      <c r="N129" s="41"/>
      <c r="O129" s="41"/>
      <c r="P129" s="41"/>
    </row>
    <row r="130" spans="12:16" x14ac:dyDescent="0.2">
      <c r="L130" s="45"/>
      <c r="M130" s="41"/>
      <c r="N130" s="41"/>
      <c r="O130" s="41"/>
      <c r="P130" s="41"/>
    </row>
    <row r="131" spans="12:16" x14ac:dyDescent="0.2">
      <c r="L131" s="45"/>
      <c r="M131" s="41"/>
      <c r="N131" s="41"/>
      <c r="O131" s="41"/>
      <c r="P131" s="41"/>
    </row>
    <row r="132" spans="12:16" x14ac:dyDescent="0.2">
      <c r="L132" s="45"/>
      <c r="M132" s="41"/>
      <c r="N132" s="41"/>
      <c r="O132" s="41"/>
      <c r="P132" s="41"/>
    </row>
    <row r="133" spans="12:16" x14ac:dyDescent="0.2">
      <c r="L133" s="45"/>
      <c r="M133" s="41"/>
      <c r="N133" s="41"/>
      <c r="O133" s="41"/>
      <c r="P133" s="41"/>
    </row>
    <row r="134" spans="12:16" x14ac:dyDescent="0.2">
      <c r="L134" s="45"/>
      <c r="M134" s="41"/>
      <c r="N134" s="41"/>
      <c r="O134" s="41"/>
      <c r="P134" s="41"/>
    </row>
    <row r="135" spans="12:16" x14ac:dyDescent="0.2">
      <c r="L135" s="45"/>
      <c r="M135" s="41"/>
      <c r="N135" s="41"/>
      <c r="O135" s="41"/>
      <c r="P135" s="41"/>
    </row>
    <row r="136" spans="12:16" x14ac:dyDescent="0.2">
      <c r="L136" s="45"/>
      <c r="M136" s="41"/>
      <c r="N136" s="41"/>
      <c r="O136" s="41"/>
      <c r="P136" s="41"/>
    </row>
    <row r="137" spans="12:16" x14ac:dyDescent="0.2">
      <c r="L137" s="45"/>
      <c r="M137" s="41"/>
      <c r="N137" s="41"/>
      <c r="O137" s="41"/>
      <c r="P137" s="41"/>
    </row>
    <row r="138" spans="12:16" x14ac:dyDescent="0.2">
      <c r="L138" s="45"/>
      <c r="M138" s="41"/>
      <c r="N138" s="41"/>
      <c r="O138" s="41"/>
      <c r="P138" s="41"/>
    </row>
    <row r="139" spans="12:16" x14ac:dyDescent="0.2">
      <c r="L139" s="45"/>
      <c r="M139" s="41"/>
      <c r="N139" s="41"/>
      <c r="O139" s="41"/>
      <c r="P139" s="41"/>
    </row>
    <row r="140" spans="12:16" x14ac:dyDescent="0.2">
      <c r="L140" s="45"/>
      <c r="M140" s="41"/>
      <c r="N140" s="41"/>
      <c r="O140" s="41"/>
      <c r="P140" s="41"/>
    </row>
    <row r="141" spans="12:16" x14ac:dyDescent="0.2">
      <c r="L141" s="45"/>
      <c r="M141" s="41"/>
      <c r="N141" s="41"/>
      <c r="O141" s="41"/>
      <c r="P141" s="41"/>
    </row>
    <row r="142" spans="12:16" x14ac:dyDescent="0.2">
      <c r="L142" s="45"/>
      <c r="M142" s="41"/>
      <c r="N142" s="41"/>
      <c r="O142" s="41"/>
      <c r="P142" s="41"/>
    </row>
    <row r="143" spans="12:16" x14ac:dyDescent="0.2">
      <c r="L143" s="45"/>
      <c r="M143" s="41"/>
      <c r="N143" s="41"/>
      <c r="O143" s="41"/>
      <c r="P143" s="41"/>
    </row>
    <row r="144" spans="12:16" x14ac:dyDescent="0.2">
      <c r="L144" s="45"/>
      <c r="M144" s="41"/>
      <c r="N144" s="41"/>
      <c r="O144" s="41"/>
      <c r="P144" s="41"/>
    </row>
    <row r="145" spans="12:16" x14ac:dyDescent="0.2">
      <c r="L145" s="45"/>
      <c r="M145" s="41"/>
      <c r="N145" s="41"/>
      <c r="O145" s="41"/>
      <c r="P145" s="41"/>
    </row>
    <row r="146" spans="12:16" x14ac:dyDescent="0.2">
      <c r="L146" s="45"/>
      <c r="M146" s="41"/>
      <c r="N146" s="41"/>
      <c r="O146" s="41"/>
      <c r="P146" s="41"/>
    </row>
    <row r="147" spans="12:16" x14ac:dyDescent="0.2">
      <c r="L147" s="45"/>
      <c r="M147" s="41"/>
      <c r="N147" s="41"/>
      <c r="O147" s="41"/>
      <c r="P147" s="41"/>
    </row>
    <row r="148" spans="12:16" x14ac:dyDescent="0.2">
      <c r="L148" s="45"/>
      <c r="M148" s="41"/>
      <c r="N148" s="41"/>
      <c r="O148" s="41"/>
      <c r="P148" s="41"/>
    </row>
    <row r="149" spans="12:16" x14ac:dyDescent="0.2">
      <c r="L149" s="45"/>
      <c r="M149" s="41"/>
      <c r="N149" s="41"/>
      <c r="O149" s="41"/>
      <c r="P149" s="41"/>
    </row>
    <row r="150" spans="12:16" x14ac:dyDescent="0.2">
      <c r="L150" s="45"/>
      <c r="M150" s="41"/>
      <c r="N150" s="41"/>
      <c r="O150" s="41"/>
      <c r="P150" s="41"/>
    </row>
    <row r="151" spans="12:16" x14ac:dyDescent="0.2">
      <c r="L151" s="45"/>
      <c r="M151" s="41"/>
      <c r="N151" s="41"/>
      <c r="O151" s="41"/>
      <c r="P151" s="41"/>
    </row>
    <row r="152" spans="12:16" x14ac:dyDescent="0.2">
      <c r="L152" s="45"/>
      <c r="M152" s="41"/>
      <c r="N152" s="41"/>
      <c r="O152" s="41"/>
      <c r="P152" s="41"/>
    </row>
    <row r="153" spans="12:16" x14ac:dyDescent="0.2">
      <c r="L153" s="45"/>
      <c r="M153" s="41"/>
      <c r="N153" s="41"/>
      <c r="O153" s="41"/>
      <c r="P153" s="41"/>
    </row>
    <row r="154" spans="12:16" x14ac:dyDescent="0.2">
      <c r="L154" s="45"/>
      <c r="M154" s="41"/>
      <c r="N154" s="41"/>
      <c r="O154" s="41"/>
      <c r="P154" s="41"/>
    </row>
    <row r="155" spans="12:16" x14ac:dyDescent="0.2">
      <c r="L155" s="45"/>
      <c r="M155" s="41"/>
      <c r="N155" s="41"/>
      <c r="O155" s="41"/>
      <c r="P155" s="41"/>
    </row>
    <row r="156" spans="12:16" x14ac:dyDescent="0.2">
      <c r="L156" s="45"/>
      <c r="M156" s="41"/>
      <c r="N156" s="41"/>
      <c r="O156" s="41"/>
      <c r="P156" s="41"/>
    </row>
    <row r="157" spans="12:16" x14ac:dyDescent="0.2">
      <c r="L157" s="45"/>
      <c r="M157" s="41"/>
      <c r="N157" s="41"/>
      <c r="O157" s="41"/>
      <c r="P157" s="41"/>
    </row>
    <row r="158" spans="12:16" x14ac:dyDescent="0.2">
      <c r="L158" s="45"/>
      <c r="M158" s="41"/>
      <c r="N158" s="41"/>
      <c r="O158" s="41"/>
      <c r="P158" s="41"/>
    </row>
    <row r="159" spans="12:16" x14ac:dyDescent="0.2">
      <c r="L159" s="45"/>
      <c r="M159" s="41"/>
      <c r="N159" s="41"/>
      <c r="O159" s="41"/>
      <c r="P159" s="41"/>
    </row>
    <row r="160" spans="12:16" x14ac:dyDescent="0.2">
      <c r="L160" s="45"/>
      <c r="M160" s="41"/>
      <c r="N160" s="41"/>
      <c r="O160" s="41"/>
      <c r="P160" s="41"/>
    </row>
    <row r="161" spans="12:16" x14ac:dyDescent="0.2">
      <c r="L161" s="45"/>
      <c r="M161" s="41"/>
      <c r="N161" s="41"/>
      <c r="O161" s="41"/>
      <c r="P161" s="41"/>
    </row>
    <row r="162" spans="12:16" x14ac:dyDescent="0.2">
      <c r="L162" s="45"/>
      <c r="M162" s="41"/>
      <c r="N162" s="41"/>
      <c r="O162" s="41"/>
      <c r="P162" s="41"/>
    </row>
    <row r="163" spans="12:16" x14ac:dyDescent="0.2">
      <c r="L163" s="45"/>
      <c r="M163" s="41"/>
      <c r="N163" s="41"/>
      <c r="O163" s="41"/>
      <c r="P163" s="41"/>
    </row>
    <row r="164" spans="12:16" x14ac:dyDescent="0.2">
      <c r="L164" s="45"/>
      <c r="M164" s="41"/>
      <c r="N164" s="41"/>
      <c r="O164" s="41"/>
      <c r="P164" s="41"/>
    </row>
    <row r="165" spans="12:16" x14ac:dyDescent="0.2">
      <c r="L165" s="45"/>
      <c r="M165" s="41"/>
      <c r="N165" s="41"/>
      <c r="O165" s="41"/>
      <c r="P165" s="41"/>
    </row>
    <row r="166" spans="12:16" x14ac:dyDescent="0.2">
      <c r="L166" s="45"/>
      <c r="M166" s="41"/>
      <c r="N166" s="41"/>
      <c r="O166" s="41"/>
      <c r="P166" s="41"/>
    </row>
    <row r="167" spans="12:16" x14ac:dyDescent="0.2">
      <c r="L167" s="45"/>
      <c r="M167" s="41"/>
      <c r="N167" s="41"/>
      <c r="O167" s="41"/>
      <c r="P167" s="41"/>
    </row>
    <row r="168" spans="12:16" x14ac:dyDescent="0.2">
      <c r="L168" s="45"/>
      <c r="M168" s="41"/>
      <c r="N168" s="41"/>
      <c r="O168" s="41"/>
      <c r="P168" s="41"/>
    </row>
    <row r="169" spans="12:16" x14ac:dyDescent="0.2">
      <c r="L169" s="45"/>
      <c r="M169" s="41"/>
      <c r="N169" s="41"/>
      <c r="O169" s="41"/>
      <c r="P169" s="41"/>
    </row>
    <row r="170" spans="12:16" x14ac:dyDescent="0.2">
      <c r="L170" s="45"/>
      <c r="M170" s="41"/>
      <c r="N170" s="41"/>
      <c r="O170" s="41"/>
      <c r="P170" s="41"/>
    </row>
    <row r="171" spans="12:16" x14ac:dyDescent="0.2">
      <c r="L171" s="45"/>
      <c r="M171" s="41"/>
      <c r="N171" s="41"/>
      <c r="O171" s="41"/>
      <c r="P171" s="41"/>
    </row>
    <row r="172" spans="12:16" x14ac:dyDescent="0.2">
      <c r="L172" s="45"/>
      <c r="M172" s="41"/>
      <c r="N172" s="41"/>
      <c r="O172" s="41"/>
      <c r="P172" s="41"/>
    </row>
    <row r="173" spans="12:16" x14ac:dyDescent="0.2">
      <c r="L173" s="45"/>
      <c r="M173" s="41"/>
      <c r="N173" s="41"/>
      <c r="O173" s="41"/>
      <c r="P173" s="41"/>
    </row>
    <row r="174" spans="12:16" x14ac:dyDescent="0.2">
      <c r="L174" s="45"/>
      <c r="M174" s="41"/>
      <c r="N174" s="41"/>
      <c r="O174" s="41"/>
      <c r="P174" s="41"/>
    </row>
    <row r="175" spans="12:16" x14ac:dyDescent="0.2">
      <c r="L175" s="45"/>
      <c r="M175" s="41"/>
      <c r="N175" s="41"/>
      <c r="O175" s="41"/>
      <c r="P175" s="41"/>
    </row>
    <row r="176" spans="12:16" x14ac:dyDescent="0.2">
      <c r="L176" s="45"/>
      <c r="M176" s="41"/>
      <c r="N176" s="41"/>
      <c r="O176" s="41"/>
      <c r="P176" s="41"/>
    </row>
    <row r="177" spans="12:16" x14ac:dyDescent="0.2">
      <c r="L177" s="45"/>
      <c r="M177" s="41"/>
      <c r="N177" s="41"/>
      <c r="O177" s="41"/>
      <c r="P177" s="41"/>
    </row>
    <row r="178" spans="12:16" x14ac:dyDescent="0.2">
      <c r="L178" s="45"/>
      <c r="M178" s="41"/>
      <c r="N178" s="41"/>
      <c r="O178" s="41"/>
      <c r="P178" s="41"/>
    </row>
    <row r="179" spans="12:16" x14ac:dyDescent="0.2">
      <c r="L179" s="45"/>
      <c r="M179" s="41"/>
      <c r="N179" s="41"/>
      <c r="O179" s="41"/>
      <c r="P179" s="41"/>
    </row>
    <row r="180" spans="12:16" x14ac:dyDescent="0.2">
      <c r="L180" s="45"/>
      <c r="M180" s="41"/>
      <c r="N180" s="41"/>
      <c r="O180" s="41"/>
      <c r="P180" s="41"/>
    </row>
    <row r="181" spans="12:16" x14ac:dyDescent="0.2">
      <c r="L181" s="45"/>
      <c r="M181" s="41"/>
      <c r="N181" s="41"/>
      <c r="O181" s="41"/>
      <c r="P181" s="41"/>
    </row>
    <row r="182" spans="12:16" x14ac:dyDescent="0.2">
      <c r="L182" s="45"/>
      <c r="M182" s="41"/>
      <c r="N182" s="41"/>
      <c r="O182" s="41"/>
      <c r="P182" s="41"/>
    </row>
    <row r="183" spans="12:16" x14ac:dyDescent="0.2">
      <c r="L183" s="45"/>
      <c r="M183" s="41"/>
      <c r="N183" s="41"/>
      <c r="O183" s="41"/>
      <c r="P183" s="41"/>
    </row>
    <row r="184" spans="12:16" x14ac:dyDescent="0.2">
      <c r="L184" s="45"/>
      <c r="M184" s="41"/>
      <c r="N184" s="41"/>
      <c r="O184" s="41"/>
      <c r="P184" s="41"/>
    </row>
    <row r="185" spans="12:16" x14ac:dyDescent="0.2">
      <c r="L185" s="45"/>
      <c r="M185" s="41"/>
      <c r="N185" s="41"/>
      <c r="O185" s="41"/>
      <c r="P185" s="41"/>
    </row>
    <row r="186" spans="12:16" x14ac:dyDescent="0.2">
      <c r="L186" s="45"/>
      <c r="M186" s="41"/>
      <c r="N186" s="41"/>
      <c r="O186" s="41"/>
      <c r="P186" s="41"/>
    </row>
    <row r="187" spans="12:16" x14ac:dyDescent="0.2">
      <c r="L187" s="45"/>
      <c r="M187" s="41"/>
      <c r="N187" s="41"/>
      <c r="O187" s="41"/>
      <c r="P187" s="41"/>
    </row>
    <row r="188" spans="12:16" x14ac:dyDescent="0.2">
      <c r="L188" s="45"/>
      <c r="M188" s="41"/>
      <c r="N188" s="41"/>
      <c r="O188" s="41"/>
      <c r="P188" s="41"/>
    </row>
    <row r="189" spans="12:16" x14ac:dyDescent="0.2">
      <c r="L189" s="45"/>
      <c r="M189" s="41"/>
      <c r="N189" s="41"/>
      <c r="O189" s="41"/>
      <c r="P189" s="41"/>
    </row>
    <row r="190" spans="12:16" x14ac:dyDescent="0.2">
      <c r="L190" s="45"/>
      <c r="M190" s="41"/>
      <c r="N190" s="41"/>
      <c r="O190" s="41"/>
      <c r="P190" s="41"/>
    </row>
    <row r="191" spans="12:16" x14ac:dyDescent="0.2">
      <c r="L191" s="45"/>
      <c r="M191" s="41"/>
      <c r="N191" s="41"/>
      <c r="O191" s="41"/>
      <c r="P191" s="41"/>
    </row>
    <row r="192" spans="12:16" x14ac:dyDescent="0.2">
      <c r="L192" s="45"/>
      <c r="M192" s="41"/>
      <c r="N192" s="41"/>
      <c r="O192" s="41"/>
      <c r="P192" s="41"/>
    </row>
    <row r="193" spans="12:16" x14ac:dyDescent="0.2">
      <c r="L193" s="45"/>
      <c r="M193" s="41"/>
      <c r="N193" s="41"/>
      <c r="O193" s="41"/>
      <c r="P193" s="41"/>
    </row>
    <row r="194" spans="12:16" x14ac:dyDescent="0.2">
      <c r="L194" s="45"/>
      <c r="M194" s="41"/>
      <c r="N194" s="41"/>
      <c r="O194" s="41"/>
      <c r="P194" s="41"/>
    </row>
    <row r="195" spans="12:16" x14ac:dyDescent="0.2">
      <c r="L195" s="45"/>
      <c r="M195" s="41"/>
      <c r="N195" s="41"/>
      <c r="O195" s="41"/>
      <c r="P195" s="41"/>
    </row>
    <row r="196" spans="12:16" x14ac:dyDescent="0.2">
      <c r="L196" s="45"/>
      <c r="M196" s="41"/>
      <c r="N196" s="41"/>
      <c r="O196" s="41"/>
      <c r="P196" s="41"/>
    </row>
    <row r="197" spans="12:16" x14ac:dyDescent="0.2">
      <c r="L197" s="45"/>
      <c r="M197" s="41"/>
      <c r="N197" s="41"/>
      <c r="O197" s="41"/>
      <c r="P197" s="41"/>
    </row>
    <row r="198" spans="12:16" x14ac:dyDescent="0.2">
      <c r="L198" s="45"/>
      <c r="M198" s="41"/>
      <c r="N198" s="41"/>
      <c r="O198" s="41"/>
      <c r="P198" s="41"/>
    </row>
    <row r="199" spans="12:16" x14ac:dyDescent="0.2">
      <c r="L199" s="45"/>
      <c r="M199" s="41"/>
      <c r="N199" s="41"/>
      <c r="O199" s="41"/>
      <c r="P199" s="41"/>
    </row>
    <row r="200" spans="12:16" x14ac:dyDescent="0.2">
      <c r="L200" s="45"/>
      <c r="M200" s="41"/>
      <c r="N200" s="41"/>
      <c r="O200" s="41"/>
      <c r="P200" s="41"/>
    </row>
    <row r="201" spans="12:16" x14ac:dyDescent="0.2">
      <c r="L201" s="45"/>
      <c r="M201" s="41"/>
      <c r="N201" s="41"/>
      <c r="O201" s="41"/>
      <c r="P201" s="41"/>
    </row>
    <row r="202" spans="12:16" x14ac:dyDescent="0.2">
      <c r="L202" s="45"/>
      <c r="M202" s="41"/>
      <c r="N202" s="41"/>
      <c r="O202" s="41"/>
      <c r="P202" s="41"/>
    </row>
    <row r="203" spans="12:16" x14ac:dyDescent="0.2">
      <c r="L203" s="45"/>
      <c r="M203" s="41"/>
      <c r="N203" s="41"/>
      <c r="O203" s="41"/>
      <c r="P203" s="41"/>
    </row>
    <row r="204" spans="12:16" x14ac:dyDescent="0.2">
      <c r="L204" s="45"/>
      <c r="M204" s="41"/>
      <c r="N204" s="41"/>
      <c r="O204" s="41"/>
      <c r="P204" s="41"/>
    </row>
    <row r="205" spans="12:16" x14ac:dyDescent="0.2">
      <c r="L205" s="45"/>
      <c r="M205" s="41"/>
      <c r="N205" s="41"/>
      <c r="O205" s="41"/>
      <c r="P205" s="41"/>
    </row>
    <row r="206" spans="12:16" x14ac:dyDescent="0.2">
      <c r="L206" s="45"/>
      <c r="M206" s="41"/>
      <c r="N206" s="41"/>
      <c r="O206" s="41"/>
      <c r="P206" s="41"/>
    </row>
    <row r="207" spans="12:16" x14ac:dyDescent="0.2">
      <c r="L207" s="45"/>
      <c r="M207" s="41"/>
      <c r="N207" s="41"/>
      <c r="O207" s="41"/>
      <c r="P207" s="41"/>
    </row>
    <row r="208" spans="12:16" x14ac:dyDescent="0.2">
      <c r="L208" s="45"/>
      <c r="M208" s="41"/>
      <c r="N208" s="41"/>
      <c r="O208" s="41"/>
      <c r="P208" s="41"/>
    </row>
    <row r="209" spans="12:16" x14ac:dyDescent="0.2">
      <c r="L209" s="45"/>
      <c r="M209" s="41"/>
      <c r="N209" s="41"/>
      <c r="O209" s="41"/>
      <c r="P209" s="41"/>
    </row>
    <row r="210" spans="12:16" x14ac:dyDescent="0.2">
      <c r="L210" s="45"/>
      <c r="M210" s="41"/>
      <c r="N210" s="41"/>
      <c r="O210" s="41"/>
      <c r="P210" s="41"/>
    </row>
    <row r="211" spans="12:16" x14ac:dyDescent="0.2">
      <c r="L211" s="45"/>
      <c r="M211" s="41"/>
      <c r="N211" s="41"/>
      <c r="O211" s="41"/>
      <c r="P211" s="41"/>
    </row>
    <row r="212" spans="12:16" x14ac:dyDescent="0.2">
      <c r="L212" s="45"/>
      <c r="M212" s="41"/>
      <c r="N212" s="41"/>
      <c r="O212" s="41"/>
      <c r="P212" s="41"/>
    </row>
    <row r="213" spans="12:16" x14ac:dyDescent="0.2">
      <c r="L213" s="45"/>
      <c r="M213" s="41"/>
      <c r="N213" s="41"/>
      <c r="O213" s="41"/>
      <c r="P213" s="41"/>
    </row>
    <row r="214" spans="12:16" x14ac:dyDescent="0.2">
      <c r="L214" s="45"/>
      <c r="M214" s="41"/>
      <c r="N214" s="41"/>
      <c r="O214" s="41"/>
      <c r="P214" s="41"/>
    </row>
    <row r="215" spans="12:16" x14ac:dyDescent="0.2">
      <c r="L215" s="45"/>
      <c r="M215" s="41"/>
      <c r="N215" s="41"/>
      <c r="O215" s="41"/>
      <c r="P215" s="41"/>
    </row>
    <row r="216" spans="12:16" x14ac:dyDescent="0.2">
      <c r="L216" s="45"/>
      <c r="M216" s="41"/>
      <c r="N216" s="41"/>
      <c r="O216" s="41"/>
      <c r="P216" s="41"/>
    </row>
    <row r="217" spans="12:16" x14ac:dyDescent="0.2">
      <c r="L217" s="45"/>
      <c r="M217" s="41"/>
      <c r="N217" s="41"/>
      <c r="O217" s="41"/>
      <c r="P217" s="41"/>
    </row>
    <row r="218" spans="12:16" x14ac:dyDescent="0.2">
      <c r="L218" s="45"/>
      <c r="M218" s="41"/>
      <c r="N218" s="41"/>
      <c r="O218" s="41"/>
      <c r="P218" s="41"/>
    </row>
    <row r="219" spans="12:16" x14ac:dyDescent="0.2">
      <c r="L219" s="45"/>
      <c r="M219" s="41"/>
      <c r="N219" s="41"/>
      <c r="O219" s="41"/>
      <c r="P219" s="41"/>
    </row>
    <row r="220" spans="12:16" x14ac:dyDescent="0.2">
      <c r="L220" s="45"/>
      <c r="M220" s="41"/>
      <c r="N220" s="41"/>
      <c r="O220" s="41"/>
      <c r="P220" s="41"/>
    </row>
    <row r="221" spans="12:16" x14ac:dyDescent="0.2">
      <c r="L221" s="45"/>
      <c r="M221" s="41"/>
      <c r="N221" s="41"/>
      <c r="O221" s="41"/>
      <c r="P221" s="41"/>
    </row>
    <row r="222" spans="12:16" x14ac:dyDescent="0.2">
      <c r="L222" s="45"/>
      <c r="M222" s="41"/>
      <c r="N222" s="41"/>
      <c r="O222" s="41"/>
      <c r="P222" s="41"/>
    </row>
    <row r="223" spans="12:16" x14ac:dyDescent="0.2">
      <c r="L223" s="45"/>
      <c r="M223" s="41"/>
      <c r="N223" s="41"/>
      <c r="O223" s="41"/>
      <c r="P223" s="41"/>
    </row>
    <row r="224" spans="12:16" x14ac:dyDescent="0.2">
      <c r="L224" s="45"/>
      <c r="M224" s="41"/>
      <c r="N224" s="41"/>
      <c r="O224" s="41"/>
      <c r="P224" s="41"/>
    </row>
    <row r="225" spans="12:16" x14ac:dyDescent="0.2">
      <c r="L225" s="45"/>
      <c r="M225" s="41"/>
      <c r="N225" s="41"/>
      <c r="O225" s="41"/>
      <c r="P225" s="41"/>
    </row>
    <row r="226" spans="12:16" x14ac:dyDescent="0.2">
      <c r="L226" s="45"/>
      <c r="M226" s="41"/>
      <c r="N226" s="41"/>
      <c r="O226" s="41"/>
      <c r="P226" s="41"/>
    </row>
    <row r="227" spans="12:16" x14ac:dyDescent="0.2">
      <c r="L227" s="45"/>
      <c r="M227" s="41"/>
      <c r="N227" s="41"/>
      <c r="O227" s="41"/>
      <c r="P227" s="41"/>
    </row>
    <row r="228" spans="12:16" x14ac:dyDescent="0.2">
      <c r="L228" s="45"/>
      <c r="M228" s="41"/>
      <c r="N228" s="41"/>
      <c r="O228" s="41"/>
      <c r="P228" s="41"/>
    </row>
    <row r="229" spans="12:16" x14ac:dyDescent="0.2">
      <c r="L229" s="45"/>
      <c r="M229" s="41"/>
      <c r="N229" s="41"/>
      <c r="O229" s="41"/>
      <c r="P229" s="41"/>
    </row>
    <row r="230" spans="12:16" x14ac:dyDescent="0.2">
      <c r="L230" s="45"/>
      <c r="M230" s="41"/>
      <c r="N230" s="41"/>
      <c r="O230" s="41"/>
      <c r="P230" s="41"/>
    </row>
    <row r="231" spans="12:16" x14ac:dyDescent="0.2">
      <c r="L231" s="45"/>
      <c r="M231" s="41"/>
      <c r="N231" s="41"/>
      <c r="O231" s="41"/>
      <c r="P231" s="41"/>
    </row>
    <row r="232" spans="12:16" x14ac:dyDescent="0.2">
      <c r="L232" s="45"/>
      <c r="M232" s="41"/>
      <c r="N232" s="41"/>
      <c r="O232" s="41"/>
      <c r="P232" s="41"/>
    </row>
    <row r="233" spans="12:16" x14ac:dyDescent="0.2">
      <c r="L233" s="45"/>
      <c r="M233" s="41"/>
      <c r="N233" s="41"/>
      <c r="O233" s="41"/>
      <c r="P233" s="41"/>
    </row>
    <row r="234" spans="12:16" x14ac:dyDescent="0.2">
      <c r="L234" s="45"/>
      <c r="M234" s="41"/>
      <c r="N234" s="41"/>
      <c r="O234" s="41"/>
      <c r="P234" s="41"/>
    </row>
    <row r="235" spans="12:16" x14ac:dyDescent="0.2">
      <c r="L235" s="45"/>
      <c r="M235" s="41"/>
      <c r="N235" s="41"/>
      <c r="O235" s="41"/>
      <c r="P235" s="41"/>
    </row>
    <row r="236" spans="12:16" x14ac:dyDescent="0.2">
      <c r="L236" s="45"/>
      <c r="M236" s="41"/>
      <c r="N236" s="41"/>
      <c r="O236" s="41"/>
      <c r="P236" s="41"/>
    </row>
    <row r="237" spans="12:16" x14ac:dyDescent="0.2">
      <c r="L237" s="45"/>
      <c r="M237" s="41"/>
      <c r="N237" s="41"/>
      <c r="O237" s="41"/>
      <c r="P237" s="41"/>
    </row>
    <row r="238" spans="12:16" x14ac:dyDescent="0.2">
      <c r="L238" s="45"/>
      <c r="M238" s="41"/>
      <c r="N238" s="41"/>
      <c r="O238" s="41"/>
      <c r="P238" s="41"/>
    </row>
    <row r="239" spans="12:16" x14ac:dyDescent="0.2">
      <c r="L239" s="45"/>
      <c r="M239" s="41"/>
      <c r="N239" s="41"/>
      <c r="O239" s="41"/>
      <c r="P239" s="41"/>
    </row>
    <row r="240" spans="12:16" x14ac:dyDescent="0.2">
      <c r="L240" s="45"/>
      <c r="M240" s="41"/>
      <c r="N240" s="41"/>
      <c r="O240" s="41"/>
      <c r="P240" s="41"/>
    </row>
    <row r="241" spans="12:16" x14ac:dyDescent="0.2">
      <c r="L241" s="45"/>
      <c r="M241" s="41"/>
      <c r="N241" s="41"/>
      <c r="O241" s="41"/>
      <c r="P241" s="41"/>
    </row>
    <row r="242" spans="12:16" x14ac:dyDescent="0.2">
      <c r="L242" s="45"/>
      <c r="M242" s="41"/>
      <c r="N242" s="41"/>
      <c r="O242" s="41"/>
      <c r="P242" s="41"/>
    </row>
    <row r="243" spans="12:16" x14ac:dyDescent="0.2">
      <c r="L243" s="45"/>
      <c r="M243" s="41"/>
      <c r="N243" s="41"/>
      <c r="O243" s="41"/>
      <c r="P243" s="41"/>
    </row>
    <row r="244" spans="12:16" x14ac:dyDescent="0.2">
      <c r="L244" s="45"/>
      <c r="M244" s="41"/>
      <c r="N244" s="41"/>
      <c r="O244" s="41"/>
      <c r="P244" s="41"/>
    </row>
    <row r="245" spans="12:16" x14ac:dyDescent="0.2">
      <c r="L245" s="45"/>
      <c r="M245" s="41"/>
      <c r="N245" s="41"/>
      <c r="O245" s="41"/>
      <c r="P245" s="41"/>
    </row>
    <row r="246" spans="12:16" x14ac:dyDescent="0.2">
      <c r="L246" s="45"/>
      <c r="M246" s="41"/>
      <c r="N246" s="41"/>
      <c r="O246" s="41"/>
      <c r="P246" s="41"/>
    </row>
    <row r="247" spans="12:16" x14ac:dyDescent="0.2">
      <c r="L247" s="45"/>
      <c r="M247" s="41"/>
      <c r="N247" s="41"/>
      <c r="O247" s="41"/>
      <c r="P247" s="41"/>
    </row>
    <row r="248" spans="12:16" x14ac:dyDescent="0.2">
      <c r="L248" s="45"/>
      <c r="M248" s="41"/>
      <c r="N248" s="41"/>
      <c r="O248" s="41"/>
      <c r="P248" s="41"/>
    </row>
    <row r="249" spans="12:16" x14ac:dyDescent="0.2">
      <c r="L249" s="45"/>
      <c r="M249" s="41"/>
      <c r="N249" s="41"/>
      <c r="O249" s="41"/>
      <c r="P249" s="41"/>
    </row>
    <row r="250" spans="12:16" x14ac:dyDescent="0.2">
      <c r="L250" s="45"/>
      <c r="M250" s="41"/>
      <c r="N250" s="41"/>
      <c r="O250" s="41"/>
      <c r="P250" s="41"/>
    </row>
    <row r="251" spans="12:16" x14ac:dyDescent="0.2">
      <c r="L251" s="45"/>
      <c r="M251" s="41"/>
      <c r="N251" s="41"/>
      <c r="O251" s="41"/>
      <c r="P251" s="41"/>
    </row>
    <row r="252" spans="12:16" x14ac:dyDescent="0.2">
      <c r="L252" s="45"/>
      <c r="M252" s="41"/>
      <c r="N252" s="41"/>
      <c r="O252" s="41"/>
      <c r="P252" s="41"/>
    </row>
    <row r="253" spans="12:16" x14ac:dyDescent="0.2">
      <c r="L253" s="45"/>
      <c r="M253" s="41"/>
      <c r="N253" s="41"/>
      <c r="O253" s="41"/>
      <c r="P253" s="41"/>
    </row>
    <row r="254" spans="12:16" x14ac:dyDescent="0.2">
      <c r="L254" s="45"/>
      <c r="M254" s="41"/>
      <c r="N254" s="41"/>
      <c r="O254" s="41"/>
      <c r="P254" s="41"/>
    </row>
    <row r="255" spans="12:16" x14ac:dyDescent="0.2">
      <c r="L255" s="45"/>
      <c r="M255" s="41"/>
      <c r="N255" s="41"/>
      <c r="O255" s="41"/>
      <c r="P255" s="41"/>
    </row>
    <row r="256" spans="12:16" x14ac:dyDescent="0.2">
      <c r="L256" s="45"/>
      <c r="M256" s="41"/>
      <c r="N256" s="41"/>
      <c r="O256" s="41"/>
      <c r="P256" s="41"/>
    </row>
    <row r="257" spans="12:16" x14ac:dyDescent="0.2">
      <c r="L257" s="45"/>
      <c r="M257" s="41"/>
      <c r="N257" s="41"/>
      <c r="O257" s="41"/>
      <c r="P257" s="41"/>
    </row>
    <row r="258" spans="12:16" x14ac:dyDescent="0.2">
      <c r="L258" s="45"/>
      <c r="M258" s="41"/>
      <c r="N258" s="41"/>
      <c r="O258" s="41"/>
      <c r="P258" s="41"/>
    </row>
    <row r="259" spans="12:16" x14ac:dyDescent="0.2">
      <c r="L259" s="45"/>
      <c r="M259" s="41"/>
      <c r="N259" s="41"/>
      <c r="O259" s="41"/>
      <c r="P259" s="41"/>
    </row>
    <row r="260" spans="12:16" x14ac:dyDescent="0.2">
      <c r="L260" s="45"/>
      <c r="M260" s="41"/>
      <c r="N260" s="41"/>
      <c r="O260" s="41"/>
      <c r="P260" s="41"/>
    </row>
    <row r="261" spans="12:16" x14ac:dyDescent="0.2">
      <c r="L261" s="45"/>
      <c r="M261" s="41"/>
      <c r="N261" s="41"/>
      <c r="O261" s="41"/>
      <c r="P261" s="41"/>
    </row>
    <row r="262" spans="12:16" x14ac:dyDescent="0.2">
      <c r="L262" s="45"/>
      <c r="M262" s="41"/>
      <c r="N262" s="41"/>
      <c r="O262" s="41"/>
      <c r="P262" s="41"/>
    </row>
    <row r="263" spans="12:16" x14ac:dyDescent="0.2">
      <c r="L263" s="45"/>
      <c r="M263" s="41"/>
      <c r="N263" s="41"/>
      <c r="O263" s="41"/>
      <c r="P263" s="41"/>
    </row>
    <row r="264" spans="12:16" x14ac:dyDescent="0.2">
      <c r="L264" s="45"/>
      <c r="M264" s="41"/>
      <c r="N264" s="41"/>
      <c r="O264" s="41"/>
      <c r="P264" s="41"/>
    </row>
    <row r="265" spans="12:16" x14ac:dyDescent="0.2">
      <c r="L265" s="45"/>
      <c r="M265" s="41"/>
      <c r="N265" s="41"/>
      <c r="O265" s="41"/>
      <c r="P265" s="41"/>
    </row>
    <row r="266" spans="12:16" x14ac:dyDescent="0.2">
      <c r="L266" s="45"/>
      <c r="M266" s="41"/>
      <c r="N266" s="41"/>
      <c r="O266" s="41"/>
      <c r="P266" s="41"/>
    </row>
    <row r="267" spans="12:16" x14ac:dyDescent="0.2">
      <c r="L267" s="45"/>
      <c r="M267" s="41"/>
      <c r="N267" s="41"/>
      <c r="O267" s="41"/>
      <c r="P267" s="41"/>
    </row>
    <row r="268" spans="12:16" x14ac:dyDescent="0.2">
      <c r="L268" s="45"/>
      <c r="M268" s="41"/>
      <c r="N268" s="41"/>
      <c r="O268" s="41"/>
      <c r="P268" s="41"/>
    </row>
    <row r="269" spans="12:16" x14ac:dyDescent="0.2">
      <c r="L269" s="45"/>
      <c r="M269" s="41"/>
      <c r="N269" s="41"/>
      <c r="O269" s="41"/>
      <c r="P269" s="41"/>
    </row>
    <row r="270" spans="12:16" x14ac:dyDescent="0.2">
      <c r="L270" s="45"/>
      <c r="M270" s="41"/>
      <c r="N270" s="41"/>
      <c r="O270" s="41"/>
      <c r="P270" s="41"/>
    </row>
    <row r="271" spans="12:16" x14ac:dyDescent="0.2">
      <c r="L271" s="45"/>
      <c r="M271" s="41"/>
      <c r="N271" s="41"/>
      <c r="O271" s="41"/>
      <c r="P271" s="41"/>
    </row>
  </sheetData>
  <mergeCells count="30">
    <mergeCell ref="A34:I35"/>
    <mergeCell ref="K34:K35"/>
    <mergeCell ref="K20:K21"/>
    <mergeCell ref="G16:H16"/>
    <mergeCell ref="G18:H18"/>
    <mergeCell ref="G23:H23"/>
    <mergeCell ref="K26:K27"/>
    <mergeCell ref="K30:K31"/>
    <mergeCell ref="H14:I14"/>
    <mergeCell ref="K10:K11"/>
    <mergeCell ref="A2:L2"/>
    <mergeCell ref="K4:K5"/>
    <mergeCell ref="K7:K8"/>
    <mergeCell ref="K13:K14"/>
    <mergeCell ref="H13:I13"/>
    <mergeCell ref="K38:K39"/>
    <mergeCell ref="K42:K43"/>
    <mergeCell ref="K46:K47"/>
    <mergeCell ref="A64:D64"/>
    <mergeCell ref="E60:E61"/>
    <mergeCell ref="E63:E64"/>
    <mergeCell ref="I60:I61"/>
    <mergeCell ref="I63:I64"/>
    <mergeCell ref="F60:H61"/>
    <mergeCell ref="F63:H64"/>
    <mergeCell ref="A60:D60"/>
    <mergeCell ref="A61:D61"/>
    <mergeCell ref="A63:D63"/>
    <mergeCell ref="J60:K61"/>
    <mergeCell ref="J63:K64"/>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view="pageLayout" zoomScaleNormal="100" workbookViewId="0">
      <selection activeCell="A20" sqref="A20:D20"/>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2" ht="22.5" customHeight="1" x14ac:dyDescent="0.2"/>
    <row r="2" spans="1:12" x14ac:dyDescent="0.2">
      <c r="A2" s="25" t="s">
        <v>138</v>
      </c>
      <c r="B2" s="29"/>
      <c r="C2" s="26"/>
      <c r="D2" s="26"/>
      <c r="E2" s="26"/>
      <c r="F2" s="26"/>
      <c r="G2" s="26"/>
      <c r="H2" s="26"/>
      <c r="I2" s="26"/>
      <c r="J2" s="32"/>
      <c r="K2" s="31"/>
      <c r="L2" s="42"/>
    </row>
    <row r="3" spans="1:12" x14ac:dyDescent="0.2">
      <c r="A3" s="26"/>
      <c r="B3" s="29"/>
      <c r="C3" s="26"/>
      <c r="D3" s="26"/>
      <c r="E3" s="26"/>
      <c r="F3" s="26"/>
      <c r="G3" s="26"/>
      <c r="H3" s="26"/>
      <c r="I3" s="26"/>
      <c r="J3" s="32"/>
      <c r="K3" s="31"/>
      <c r="L3" s="42"/>
    </row>
    <row r="4" spans="1:12" x14ac:dyDescent="0.2">
      <c r="A4" s="37" t="s">
        <v>139</v>
      </c>
      <c r="B4" s="26"/>
      <c r="C4" s="26"/>
      <c r="D4" s="26"/>
      <c r="E4" s="26"/>
      <c r="F4" s="26"/>
      <c r="G4" s="26"/>
      <c r="H4" s="26"/>
      <c r="I4" s="26"/>
      <c r="J4" s="32"/>
      <c r="K4" s="217">
        <f>'Page 3'!K28</f>
        <v>0</v>
      </c>
      <c r="L4" s="42">
        <v>40</v>
      </c>
    </row>
    <row r="5" spans="1:12" x14ac:dyDescent="0.2">
      <c r="A5" s="37"/>
      <c r="B5" s="26"/>
      <c r="C5" s="26"/>
      <c r="D5" s="26"/>
      <c r="E5" s="26"/>
      <c r="F5" s="26"/>
      <c r="G5" s="26"/>
      <c r="H5" s="26"/>
      <c r="I5" s="26"/>
      <c r="J5" s="32"/>
      <c r="K5" s="218"/>
      <c r="L5" s="42"/>
    </row>
    <row r="6" spans="1:12" x14ac:dyDescent="0.2">
      <c r="A6" s="26"/>
      <c r="B6" s="26"/>
      <c r="C6" s="26"/>
      <c r="D6" s="26"/>
      <c r="E6" s="26"/>
      <c r="F6" s="26"/>
      <c r="G6" s="26"/>
      <c r="H6" s="26"/>
      <c r="I6" s="26"/>
      <c r="J6" s="32"/>
      <c r="K6" s="31"/>
      <c r="L6" s="42"/>
    </row>
    <row r="7" spans="1:12" x14ac:dyDescent="0.2">
      <c r="A7" s="26" t="s">
        <v>142</v>
      </c>
      <c r="B7" s="26"/>
      <c r="C7" s="26"/>
      <c r="D7" s="26"/>
      <c r="E7" s="26"/>
      <c r="F7" s="26"/>
      <c r="G7" s="26"/>
      <c r="H7" s="26"/>
      <c r="I7" s="26"/>
      <c r="J7" s="32" t="s">
        <v>32</v>
      </c>
      <c r="K7" s="214"/>
      <c r="L7" s="42">
        <v>41</v>
      </c>
    </row>
    <row r="8" spans="1:12" x14ac:dyDescent="0.2">
      <c r="A8" s="26"/>
      <c r="B8" s="26"/>
      <c r="C8" s="26"/>
      <c r="D8" s="26"/>
      <c r="E8" s="26"/>
      <c r="F8" s="26"/>
      <c r="G8" s="26"/>
      <c r="H8" s="26"/>
      <c r="I8" s="26"/>
      <c r="J8" s="32"/>
      <c r="K8" s="215"/>
      <c r="L8" s="42"/>
    </row>
    <row r="9" spans="1:12" x14ac:dyDescent="0.2">
      <c r="A9" s="26"/>
      <c r="B9" s="26"/>
      <c r="C9" s="26"/>
      <c r="D9" s="26"/>
      <c r="E9" s="26"/>
      <c r="F9" s="26"/>
      <c r="G9" s="26"/>
      <c r="H9" s="26"/>
      <c r="I9" s="26"/>
      <c r="J9" s="32"/>
      <c r="K9" s="31"/>
      <c r="L9" s="42"/>
    </row>
    <row r="10" spans="1:12" x14ac:dyDescent="0.2">
      <c r="A10" s="26" t="s">
        <v>143</v>
      </c>
      <c r="B10" s="26"/>
      <c r="C10" s="26"/>
      <c r="D10" s="26"/>
      <c r="E10" s="26"/>
      <c r="F10" s="26"/>
      <c r="G10" s="26"/>
      <c r="H10" s="60"/>
      <c r="I10" s="26"/>
      <c r="J10" s="32" t="s">
        <v>32</v>
      </c>
      <c r="K10" s="214"/>
      <c r="L10" s="42">
        <v>42</v>
      </c>
    </row>
    <row r="11" spans="1:12" x14ac:dyDescent="0.2">
      <c r="A11" s="26"/>
      <c r="B11" s="26"/>
      <c r="C11" s="26"/>
      <c r="D11" s="26"/>
      <c r="E11" s="26"/>
      <c r="F11" s="26"/>
      <c r="G11" s="26"/>
      <c r="H11" s="60"/>
      <c r="I11" s="26"/>
      <c r="J11" s="32"/>
      <c r="K11" s="215"/>
      <c r="L11" s="42"/>
    </row>
    <row r="12" spans="1:12" x14ac:dyDescent="0.2">
      <c r="A12" s="26"/>
      <c r="B12" s="26"/>
      <c r="C12" s="26"/>
      <c r="D12" s="26"/>
      <c r="E12" s="26"/>
      <c r="F12" s="26"/>
      <c r="G12" s="26"/>
      <c r="H12" s="60"/>
      <c r="I12" s="32"/>
      <c r="J12" s="32"/>
      <c r="K12" s="31"/>
      <c r="L12" s="42"/>
    </row>
    <row r="13" spans="1:12" x14ac:dyDescent="0.2">
      <c r="A13" s="26" t="s">
        <v>144</v>
      </c>
      <c r="B13" s="26"/>
      <c r="C13" s="26"/>
      <c r="D13" s="26"/>
      <c r="E13" s="26"/>
      <c r="F13" s="26"/>
      <c r="G13" s="26"/>
      <c r="H13" s="26"/>
      <c r="I13" s="26"/>
      <c r="J13" s="32" t="s">
        <v>34</v>
      </c>
      <c r="K13" s="217">
        <f>K4-K7-K10</f>
        <v>0</v>
      </c>
      <c r="L13" s="42">
        <v>43</v>
      </c>
    </row>
    <row r="14" spans="1:12" x14ac:dyDescent="0.2">
      <c r="A14" s="26"/>
      <c r="B14" s="29"/>
      <c r="C14" s="26"/>
      <c r="D14" s="26"/>
      <c r="E14" s="26"/>
      <c r="F14" s="26"/>
      <c r="G14" s="26"/>
      <c r="H14" s="26"/>
      <c r="I14" s="26"/>
      <c r="J14" s="32"/>
      <c r="K14" s="218"/>
      <c r="L14" s="42"/>
    </row>
    <row r="15" spans="1:12" x14ac:dyDescent="0.2">
      <c r="A15" s="37" t="s">
        <v>140</v>
      </c>
      <c r="B15" s="26"/>
      <c r="C15" s="26"/>
      <c r="D15" s="26"/>
      <c r="E15" s="26"/>
      <c r="F15" s="39"/>
      <c r="G15" s="39"/>
      <c r="H15" s="26"/>
      <c r="I15" s="26"/>
      <c r="J15" s="32"/>
      <c r="K15" s="28"/>
      <c r="L15" s="62"/>
    </row>
    <row r="16" spans="1:12" x14ac:dyDescent="0.2">
      <c r="A16" s="26"/>
      <c r="B16" s="26"/>
      <c r="C16" s="26"/>
      <c r="D16" s="26"/>
      <c r="E16" s="26"/>
      <c r="F16" s="60"/>
      <c r="G16" s="60"/>
      <c r="H16" s="26"/>
      <c r="I16" s="26"/>
      <c r="J16" s="32"/>
      <c r="K16" s="31"/>
      <c r="L16" s="42"/>
    </row>
    <row r="17" spans="1:12" x14ac:dyDescent="0.2">
      <c r="A17" s="231" t="s">
        <v>133</v>
      </c>
      <c r="B17" s="231"/>
      <c r="C17" s="231"/>
      <c r="D17" s="231"/>
      <c r="E17" s="222" t="s">
        <v>99</v>
      </c>
      <c r="F17" s="224" t="s">
        <v>145</v>
      </c>
      <c r="G17" s="224"/>
      <c r="H17" s="224"/>
      <c r="I17" s="222" t="s">
        <v>34</v>
      </c>
      <c r="J17" s="246" t="s">
        <v>146</v>
      </c>
      <c r="K17" s="246"/>
      <c r="L17" s="43"/>
    </row>
    <row r="18" spans="1:12" x14ac:dyDescent="0.2">
      <c r="A18" s="232" t="s">
        <v>134</v>
      </c>
      <c r="B18" s="232"/>
      <c r="C18" s="232"/>
      <c r="D18" s="232"/>
      <c r="E18" s="222"/>
      <c r="F18" s="224"/>
      <c r="G18" s="224"/>
      <c r="H18" s="224"/>
      <c r="I18" s="222"/>
      <c r="J18" s="246"/>
      <c r="K18" s="246"/>
      <c r="L18" s="43"/>
    </row>
    <row r="19" spans="1:12" x14ac:dyDescent="0.2">
      <c r="A19" s="26"/>
      <c r="B19" s="26"/>
      <c r="C19" s="26"/>
      <c r="D19" s="26"/>
      <c r="E19" s="26"/>
      <c r="F19" s="26"/>
      <c r="G19" s="26"/>
      <c r="H19" s="26"/>
      <c r="I19" s="26"/>
      <c r="J19" s="32"/>
      <c r="K19" s="26"/>
      <c r="L19" s="26"/>
    </row>
    <row r="20" spans="1:12" x14ac:dyDescent="0.2">
      <c r="A20" s="233">
        <f>'Page 2'!K53</f>
        <v>0</v>
      </c>
      <c r="B20" s="234"/>
      <c r="C20" s="234"/>
      <c r="D20" s="235"/>
      <c r="E20" s="222" t="s">
        <v>99</v>
      </c>
      <c r="F20" s="225">
        <f>K13</f>
        <v>0</v>
      </c>
      <c r="G20" s="226"/>
      <c r="H20" s="227"/>
      <c r="I20" s="222" t="s">
        <v>34</v>
      </c>
      <c r="J20" s="225" t="e">
        <f>A20/A21*F20</f>
        <v>#DIV/0!</v>
      </c>
      <c r="K20" s="227"/>
      <c r="L20" s="21">
        <v>44</v>
      </c>
    </row>
    <row r="21" spans="1:12" x14ac:dyDescent="0.2">
      <c r="A21" s="219">
        <f>'Page 2'!K27</f>
        <v>0</v>
      </c>
      <c r="B21" s="220"/>
      <c r="C21" s="220"/>
      <c r="D21" s="221"/>
      <c r="E21" s="222"/>
      <c r="F21" s="228"/>
      <c r="G21" s="229"/>
      <c r="H21" s="230"/>
      <c r="I21" s="222"/>
      <c r="J21" s="228"/>
      <c r="K21" s="230"/>
    </row>
    <row r="22" spans="1:12" x14ac:dyDescent="0.2">
      <c r="A22" s="26"/>
      <c r="B22" s="26"/>
      <c r="C22" s="26"/>
      <c r="D22" s="26"/>
      <c r="E22" s="31"/>
      <c r="F22" s="79"/>
      <c r="G22" s="79"/>
      <c r="H22" s="60"/>
      <c r="I22" s="31"/>
      <c r="J22" s="32"/>
      <c r="K22" s="74"/>
      <c r="L22" s="84"/>
    </row>
    <row r="23" spans="1:12" x14ac:dyDescent="0.2">
      <c r="A23" s="27" t="s">
        <v>147</v>
      </c>
      <c r="B23" s="28"/>
      <c r="C23" s="31"/>
      <c r="D23" s="31"/>
      <c r="E23" s="31"/>
      <c r="F23" s="86"/>
      <c r="G23" s="86"/>
      <c r="H23" s="87"/>
      <c r="I23" s="88"/>
      <c r="J23" s="32"/>
      <c r="K23" s="217" t="e">
        <f>K10+J20</f>
        <v>#DIV/0!</v>
      </c>
      <c r="L23" s="21">
        <v>45</v>
      </c>
    </row>
    <row r="24" spans="1:12" x14ac:dyDescent="0.2">
      <c r="A24" s="27"/>
      <c r="B24" s="28"/>
      <c r="C24" s="31"/>
      <c r="D24" s="31"/>
      <c r="E24" s="31"/>
      <c r="F24" s="86"/>
      <c r="G24" s="86"/>
      <c r="H24" s="31"/>
      <c r="I24" s="31"/>
      <c r="J24" s="32"/>
      <c r="K24" s="218"/>
      <c r="L24" s="84"/>
    </row>
    <row r="26" spans="1:12" x14ac:dyDescent="0.2">
      <c r="A26" s="25" t="s">
        <v>141</v>
      </c>
      <c r="B26" s="29"/>
      <c r="C26" s="29"/>
      <c r="D26" s="26"/>
      <c r="E26" s="31"/>
      <c r="F26" s="31"/>
      <c r="G26" s="31"/>
      <c r="H26" s="60"/>
      <c r="I26" s="31"/>
      <c r="J26" s="32"/>
      <c r="K26" s="31"/>
      <c r="L26" s="42"/>
    </row>
    <row r="27" spans="1:12" ht="22.5" customHeight="1" x14ac:dyDescent="0.2">
      <c r="A27" s="247" t="s">
        <v>328</v>
      </c>
      <c r="B27" s="247"/>
      <c r="C27" s="247"/>
      <c r="D27" s="247"/>
      <c r="E27" s="247"/>
      <c r="F27" s="247"/>
      <c r="G27" s="247"/>
      <c r="H27" s="247"/>
      <c r="I27" s="247"/>
      <c r="J27" s="247"/>
      <c r="K27" s="247"/>
      <c r="L27" s="247"/>
    </row>
  </sheetData>
  <mergeCells count="18">
    <mergeCell ref="A27:L27"/>
    <mergeCell ref="K23:K24"/>
    <mergeCell ref="A20:D20"/>
    <mergeCell ref="E20:E21"/>
    <mergeCell ref="F20:H21"/>
    <mergeCell ref="I20:I21"/>
    <mergeCell ref="J20:K21"/>
    <mergeCell ref="A21:D21"/>
    <mergeCell ref="K4:K5"/>
    <mergeCell ref="K7:K8"/>
    <mergeCell ref="K10:K11"/>
    <mergeCell ref="K13:K14"/>
    <mergeCell ref="A17:D17"/>
    <mergeCell ref="E17:E18"/>
    <mergeCell ref="F17:H18"/>
    <mergeCell ref="I17:I18"/>
    <mergeCell ref="J17:K18"/>
    <mergeCell ref="A18:D18"/>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7"/>
  <sheetViews>
    <sheetView view="pageLayout" zoomScaleNormal="100" workbookViewId="0">
      <selection activeCell="J7" sqref="J7"/>
    </sheetView>
  </sheetViews>
  <sheetFormatPr defaultColWidth="6.85546875" defaultRowHeight="11.25" x14ac:dyDescent="0.2"/>
  <cols>
    <col min="1" max="9" width="6.85546875" style="1"/>
    <col min="10" max="10" width="6.5703125" style="19" customWidth="1"/>
    <col min="11" max="11" width="15" style="1" customWidth="1"/>
    <col min="12" max="12" width="6.140625" style="21" customWidth="1"/>
    <col min="13" max="16384" width="6.85546875" style="1"/>
  </cols>
  <sheetData>
    <row r="1" spans="1:16" ht="22.5" customHeight="1" x14ac:dyDescent="0.2"/>
    <row r="2" spans="1:16" x14ac:dyDescent="0.2">
      <c r="A2" s="25" t="s">
        <v>266</v>
      </c>
      <c r="B2" s="26"/>
      <c r="C2" s="26"/>
      <c r="D2" s="26"/>
      <c r="E2" s="26"/>
      <c r="F2" s="26"/>
      <c r="G2" s="26"/>
      <c r="H2" s="26"/>
      <c r="I2" s="26"/>
      <c r="J2" s="32"/>
      <c r="K2" s="26"/>
      <c r="L2" s="26"/>
      <c r="M2" s="26"/>
      <c r="N2" s="26"/>
      <c r="O2" s="26"/>
      <c r="P2" s="47"/>
    </row>
    <row r="3" spans="1:16" x14ac:dyDescent="0.2">
      <c r="A3" s="26"/>
      <c r="B3" s="26"/>
      <c r="C3" s="26"/>
      <c r="D3" s="26"/>
      <c r="E3" s="26"/>
      <c r="F3" s="26"/>
      <c r="G3" s="26"/>
      <c r="H3" s="26"/>
      <c r="I3" s="26"/>
      <c r="J3" s="150"/>
      <c r="K3" s="26"/>
      <c r="L3" s="26"/>
      <c r="M3" s="26"/>
      <c r="N3" s="26"/>
      <c r="O3" s="26"/>
      <c r="P3" s="47"/>
    </row>
    <row r="4" spans="1:16" ht="56.25" customHeight="1" x14ac:dyDescent="0.2">
      <c r="A4" s="247" t="s">
        <v>278</v>
      </c>
      <c r="B4" s="247"/>
      <c r="C4" s="247"/>
      <c r="D4" s="247"/>
      <c r="E4" s="247"/>
      <c r="F4" s="247"/>
      <c r="G4" s="247"/>
      <c r="H4" s="247"/>
      <c r="I4" s="247"/>
      <c r="J4" s="247"/>
      <c r="K4" s="247"/>
      <c r="L4" s="247"/>
      <c r="M4" s="26"/>
      <c r="N4" s="26"/>
      <c r="O4" s="26"/>
      <c r="P4" s="47"/>
    </row>
    <row r="5" spans="1:16" x14ac:dyDescent="0.2">
      <c r="A5" s="26"/>
      <c r="B5" s="26"/>
      <c r="C5" s="26"/>
      <c r="D5" s="26"/>
      <c r="E5" s="26"/>
      <c r="F5" s="26"/>
      <c r="G5" s="26"/>
      <c r="H5" s="26"/>
      <c r="I5" s="26"/>
      <c r="J5" s="150"/>
      <c r="K5" s="26"/>
      <c r="L5" s="26"/>
      <c r="M5" s="26"/>
      <c r="N5" s="26"/>
      <c r="O5" s="26"/>
      <c r="P5" s="47"/>
    </row>
    <row r="6" spans="1:16" x14ac:dyDescent="0.2">
      <c r="A6" s="26" t="s">
        <v>268</v>
      </c>
      <c r="B6" s="26"/>
      <c r="C6" s="26"/>
      <c r="D6" s="26"/>
      <c r="E6" s="26"/>
      <c r="F6" s="26"/>
      <c r="G6" s="26"/>
      <c r="H6" s="26"/>
      <c r="I6" s="188" t="s">
        <v>195</v>
      </c>
      <c r="J6" s="150"/>
      <c r="K6" s="26"/>
      <c r="L6" s="13" t="s">
        <v>261</v>
      </c>
      <c r="M6" s="26"/>
      <c r="N6" s="26"/>
      <c r="O6" s="26"/>
      <c r="P6" s="47"/>
    </row>
    <row r="7" spans="1:16" x14ac:dyDescent="0.2">
      <c r="A7" s="26"/>
      <c r="B7" s="26"/>
      <c r="C7" s="26"/>
      <c r="D7" s="26"/>
      <c r="E7" s="26"/>
      <c r="F7" s="26"/>
      <c r="G7" s="26"/>
      <c r="H7" s="26"/>
      <c r="I7" s="189"/>
      <c r="J7" s="150"/>
      <c r="K7" s="26"/>
      <c r="L7" s="26"/>
      <c r="M7" s="26"/>
      <c r="N7" s="26"/>
      <c r="O7" s="26"/>
      <c r="P7" s="47"/>
    </row>
    <row r="8" spans="1:16" x14ac:dyDescent="0.2">
      <c r="A8" s="26"/>
      <c r="B8" s="26"/>
      <c r="C8" s="26"/>
      <c r="D8" s="26"/>
      <c r="E8" s="26"/>
      <c r="F8" s="26"/>
      <c r="G8" s="26"/>
      <c r="H8" s="26"/>
      <c r="I8" s="26"/>
      <c r="J8" s="150"/>
      <c r="K8" s="26"/>
      <c r="L8" s="26"/>
      <c r="M8" s="26"/>
      <c r="N8" s="26"/>
      <c r="O8" s="26"/>
      <c r="P8" s="47"/>
    </row>
    <row r="9" spans="1:16" x14ac:dyDescent="0.2">
      <c r="A9" s="26"/>
      <c r="B9" s="26"/>
      <c r="C9" s="26"/>
      <c r="D9" s="26"/>
      <c r="E9" s="26"/>
      <c r="F9" s="26"/>
      <c r="G9" s="31"/>
      <c r="H9" s="31"/>
      <c r="I9" s="31"/>
      <c r="J9" s="39"/>
      <c r="K9" s="31"/>
      <c r="L9" s="31"/>
      <c r="M9" s="26"/>
      <c r="N9" s="26"/>
      <c r="O9" s="26"/>
      <c r="P9" s="47"/>
    </row>
    <row r="10" spans="1:16" x14ac:dyDescent="0.2">
      <c r="A10" s="31" t="s">
        <v>148</v>
      </c>
      <c r="B10" s="31"/>
      <c r="C10" s="31"/>
      <c r="D10" s="31"/>
      <c r="E10" s="31"/>
      <c r="F10" s="31"/>
      <c r="G10" s="65"/>
      <c r="H10" s="262" t="e">
        <f>'Page 4'!K26</f>
        <v>#DIV/0!</v>
      </c>
      <c r="I10" s="255"/>
      <c r="J10" s="42">
        <v>46</v>
      </c>
      <c r="K10" s="252" t="str">
        <f>CONCATENATE("Up to £",TEXT(Data!B3-0.01,"#,##0.00"))</f>
        <v>Up to £15,431.99</v>
      </c>
      <c r="L10" s="253">
        <f>Data!C2</f>
        <v>0.05</v>
      </c>
      <c r="M10" s="77"/>
      <c r="N10" s="77"/>
      <c r="O10" s="90"/>
      <c r="P10" s="92"/>
    </row>
    <row r="11" spans="1:16" x14ac:dyDescent="0.2">
      <c r="A11" s="31"/>
      <c r="B11" s="31"/>
      <c r="C11" s="31"/>
      <c r="D11" s="31"/>
      <c r="E11" s="31"/>
      <c r="F11" s="31"/>
      <c r="G11" s="65"/>
      <c r="H11" s="256"/>
      <c r="I11" s="257"/>
      <c r="J11" s="42"/>
      <c r="K11" s="252"/>
      <c r="L11" s="253"/>
      <c r="M11" s="77"/>
      <c r="N11" s="77"/>
      <c r="O11" s="90"/>
      <c r="P11" s="90"/>
    </row>
    <row r="12" spans="1:16" x14ac:dyDescent="0.2">
      <c r="A12" s="31"/>
      <c r="B12" s="31"/>
      <c r="C12" s="31"/>
      <c r="D12" s="31"/>
      <c r="E12" s="31"/>
      <c r="F12" s="31"/>
      <c r="G12" s="70"/>
      <c r="H12" s="70"/>
      <c r="I12" s="70"/>
      <c r="J12" s="42"/>
      <c r="K12" s="252"/>
      <c r="L12" s="253"/>
      <c r="M12" s="77"/>
      <c r="N12" s="77"/>
      <c r="O12" s="90"/>
      <c r="P12" s="92"/>
    </row>
    <row r="13" spans="1:16" ht="11.25" customHeight="1" x14ac:dyDescent="0.2">
      <c r="A13" s="31" t="s">
        <v>194</v>
      </c>
      <c r="B13" s="31"/>
      <c r="C13" s="31"/>
      <c r="D13" s="31"/>
      <c r="E13" s="31"/>
      <c r="F13" s="31"/>
      <c r="G13" s="65"/>
      <c r="H13" s="262">
        <f>'Page 4'!K30</f>
        <v>0</v>
      </c>
      <c r="I13" s="255"/>
      <c r="J13" s="42">
        <v>47</v>
      </c>
      <c r="K13" s="252" t="str">
        <f>CONCATENATE("£",TEXT(Data!B3,"#,##0.00")," up to £",TEXT(Data!B4-0.01,"#,##0.00"))</f>
        <v>£15,432.00 up to £21,477.99</v>
      </c>
      <c r="L13" s="253">
        <f>Data!C3</f>
        <v>5.6000000000000001E-2</v>
      </c>
      <c r="M13" s="77"/>
      <c r="N13" s="77"/>
      <c r="O13" s="90"/>
      <c r="P13" s="90"/>
    </row>
    <row r="14" spans="1:16" ht="11.25" customHeight="1" x14ac:dyDescent="0.2">
      <c r="A14" s="31"/>
      <c r="B14" s="31"/>
      <c r="C14" s="31"/>
      <c r="D14" s="31"/>
      <c r="E14" s="31"/>
      <c r="F14" s="31"/>
      <c r="G14" s="65"/>
      <c r="H14" s="256"/>
      <c r="I14" s="257"/>
      <c r="J14" s="42"/>
      <c r="K14" s="252"/>
      <c r="L14" s="253"/>
      <c r="M14" s="77"/>
      <c r="N14" s="77"/>
      <c r="O14" s="90"/>
      <c r="P14" s="92"/>
    </row>
    <row r="15" spans="1:16" x14ac:dyDescent="0.2">
      <c r="A15" s="31"/>
      <c r="B15" s="31"/>
      <c r="C15" s="31"/>
      <c r="D15" s="31"/>
      <c r="E15" s="31"/>
      <c r="F15" s="31"/>
      <c r="G15" s="89"/>
      <c r="H15" s="89"/>
      <c r="I15" s="89"/>
      <c r="J15" s="42"/>
      <c r="K15" s="252"/>
      <c r="L15" s="253"/>
      <c r="M15" s="77"/>
      <c r="N15" s="77"/>
      <c r="O15" s="90"/>
      <c r="P15" s="90"/>
    </row>
    <row r="16" spans="1:16" ht="11.25" customHeight="1" x14ac:dyDescent="0.2">
      <c r="A16" s="31" t="s">
        <v>149</v>
      </c>
      <c r="B16" s="31"/>
      <c r="C16" s="31"/>
      <c r="D16" s="31"/>
      <c r="E16" s="31"/>
      <c r="F16" s="31"/>
      <c r="G16" s="65"/>
      <c r="H16" s="248"/>
      <c r="I16" s="249"/>
      <c r="J16" s="42">
        <v>48</v>
      </c>
      <c r="K16" s="252" t="str">
        <f>CONCATENATE("£",TEXT(Data!B4,"#,##0.00")," up to £",TEXT(Data!B5-0.01,"#,##0.00"))</f>
        <v>£21,478.00 up to £26,823.99</v>
      </c>
      <c r="L16" s="253">
        <f>Data!C4</f>
        <v>7.0999999999999994E-2</v>
      </c>
      <c r="M16" s="77"/>
      <c r="N16" s="77"/>
      <c r="O16" s="90"/>
      <c r="P16" s="92"/>
    </row>
    <row r="17" spans="1:16" x14ac:dyDescent="0.2">
      <c r="A17" s="31"/>
      <c r="B17" s="31"/>
      <c r="C17" s="31"/>
      <c r="D17" s="31"/>
      <c r="E17" s="31"/>
      <c r="F17" s="31"/>
      <c r="G17" s="65"/>
      <c r="H17" s="250"/>
      <c r="I17" s="251"/>
      <c r="J17" s="42"/>
      <c r="K17" s="252"/>
      <c r="L17" s="253"/>
      <c r="M17" s="77"/>
      <c r="N17" s="77"/>
      <c r="O17" s="90"/>
      <c r="P17" s="90"/>
    </row>
    <row r="18" spans="1:16" ht="11.25" customHeight="1" x14ac:dyDescent="0.2">
      <c r="A18" s="31"/>
      <c r="B18" s="31"/>
      <c r="C18" s="31"/>
      <c r="D18" s="31"/>
      <c r="E18" s="31"/>
      <c r="F18" s="31"/>
      <c r="G18" s="89"/>
      <c r="H18" s="89"/>
      <c r="I18" s="89"/>
      <c r="J18" s="42"/>
      <c r="K18" s="252"/>
      <c r="L18" s="253"/>
      <c r="M18" s="77"/>
      <c r="N18" s="77"/>
      <c r="O18" s="90"/>
      <c r="P18" s="92"/>
    </row>
    <row r="19" spans="1:16" ht="11.25" customHeight="1" x14ac:dyDescent="0.2">
      <c r="A19" s="31" t="s">
        <v>150</v>
      </c>
      <c r="B19" s="31"/>
      <c r="C19" s="31"/>
      <c r="D19" s="31"/>
      <c r="E19" s="31"/>
      <c r="F19" s="31"/>
      <c r="G19" s="65"/>
      <c r="H19" s="248"/>
      <c r="I19" s="249"/>
      <c r="J19" s="42">
        <v>49</v>
      </c>
      <c r="K19" s="252" t="str">
        <f>CONCATENATE("£",TEXT(Data!B5,"#,##0.00")," up to £",TEXT(Data!B6-0.01,"#,##0.00"))</f>
        <v>£26,824.00 up to £47,845.99</v>
      </c>
      <c r="L19" s="253">
        <f>Data!C5</f>
        <v>9.2999999999999999E-2</v>
      </c>
      <c r="M19" s="77"/>
      <c r="N19" s="77"/>
      <c r="O19" s="90"/>
      <c r="P19" s="90"/>
    </row>
    <row r="20" spans="1:16" ht="11.25" customHeight="1" x14ac:dyDescent="0.2">
      <c r="A20" s="31"/>
      <c r="B20" s="31"/>
      <c r="C20" s="31"/>
      <c r="D20" s="31"/>
      <c r="E20" s="31"/>
      <c r="F20" s="31"/>
      <c r="G20" s="65"/>
      <c r="H20" s="250"/>
      <c r="I20" s="251"/>
      <c r="J20" s="42"/>
      <c r="K20" s="252"/>
      <c r="L20" s="253"/>
      <c r="M20" s="77"/>
      <c r="N20" s="77"/>
      <c r="O20" s="90"/>
      <c r="P20" s="92"/>
    </row>
    <row r="21" spans="1:16" x14ac:dyDescent="0.2">
      <c r="A21" s="31"/>
      <c r="B21" s="31"/>
      <c r="C21" s="31"/>
      <c r="D21" s="31"/>
      <c r="E21" s="31"/>
      <c r="F21" s="31"/>
      <c r="G21" s="89"/>
      <c r="H21" s="89"/>
      <c r="I21" s="89"/>
      <c r="J21" s="42"/>
      <c r="K21" s="252"/>
      <c r="L21" s="253"/>
      <c r="M21" s="77"/>
      <c r="N21" s="77"/>
      <c r="O21" s="90"/>
      <c r="P21" s="90"/>
    </row>
    <row r="22" spans="1:16" ht="11.25" customHeight="1" x14ac:dyDescent="0.2">
      <c r="A22" s="31" t="s">
        <v>210</v>
      </c>
      <c r="B22" s="31"/>
      <c r="C22" s="31"/>
      <c r="D22" s="31"/>
      <c r="E22" s="31"/>
      <c r="F22" s="31"/>
      <c r="G22" s="65"/>
      <c r="H22" s="248"/>
      <c r="I22" s="249"/>
      <c r="J22" s="42">
        <v>50</v>
      </c>
      <c r="K22" s="252" t="str">
        <f>CONCATENATE("£",TEXT(Data!B6,"#,##0.00")," up to £",TEXT(Data!B7-0.01,"#,##0.00"))</f>
        <v>£47,846.00 up to £70,630.99</v>
      </c>
      <c r="L22" s="253">
        <f>Data!C6</f>
        <v>0.125</v>
      </c>
      <c r="M22" s="77"/>
      <c r="N22" s="77"/>
      <c r="O22" s="90"/>
      <c r="P22" s="92"/>
    </row>
    <row r="23" spans="1:16" x14ac:dyDescent="0.2">
      <c r="A23" s="31" t="s">
        <v>211</v>
      </c>
      <c r="B23" s="31"/>
      <c r="C23" s="31"/>
      <c r="D23" s="31"/>
      <c r="E23" s="31"/>
      <c r="F23" s="31"/>
      <c r="G23" s="65"/>
      <c r="H23" s="250"/>
      <c r="I23" s="251"/>
      <c r="J23" s="42"/>
      <c r="K23" s="252"/>
      <c r="L23" s="253"/>
      <c r="M23" s="77"/>
      <c r="N23" s="77"/>
      <c r="O23" s="90"/>
      <c r="P23" s="90"/>
    </row>
    <row r="24" spans="1:16" x14ac:dyDescent="0.2">
      <c r="A24" s="31"/>
      <c r="B24" s="31"/>
      <c r="C24" s="31"/>
      <c r="D24" s="31"/>
      <c r="E24" s="31"/>
      <c r="F24" s="31"/>
      <c r="G24" s="89"/>
      <c r="H24" s="89"/>
      <c r="I24" s="89"/>
      <c r="J24" s="42"/>
      <c r="K24" s="252"/>
      <c r="L24" s="253"/>
      <c r="M24" s="49"/>
      <c r="N24" s="49"/>
      <c r="O24" s="49"/>
      <c r="P24" s="64"/>
    </row>
    <row r="25" spans="1:16" ht="11.25" customHeight="1" x14ac:dyDescent="0.2">
      <c r="A25" s="31" t="s">
        <v>212</v>
      </c>
      <c r="B25" s="31"/>
      <c r="C25" s="31"/>
      <c r="D25" s="31"/>
      <c r="E25" s="31"/>
      <c r="F25" s="31"/>
      <c r="G25" s="65"/>
      <c r="H25" s="248"/>
      <c r="I25" s="249"/>
      <c r="J25" s="42">
        <v>51</v>
      </c>
      <c r="K25" s="252" t="str">
        <f>CONCATENATE("£",TEXT(Data!B7,"#,##0.00")," up to £",TEXT(Data!B8-0.01,"#,##0.00"))</f>
        <v>£70,631.00 up to £111,376.99</v>
      </c>
      <c r="L25" s="253">
        <f>Data!C7</f>
        <v>0.13500000000000001</v>
      </c>
      <c r="M25" s="49"/>
      <c r="N25" s="49"/>
      <c r="O25" s="49"/>
      <c r="P25" s="49"/>
    </row>
    <row r="26" spans="1:16" x14ac:dyDescent="0.2">
      <c r="A26" s="31" t="s">
        <v>213</v>
      </c>
      <c r="B26" s="31"/>
      <c r="C26" s="31"/>
      <c r="D26" s="31"/>
      <c r="E26" s="31"/>
      <c r="F26" s="31"/>
      <c r="G26" s="65"/>
      <c r="H26" s="250"/>
      <c r="I26" s="251"/>
      <c r="J26" s="42"/>
      <c r="K26" s="252"/>
      <c r="L26" s="253"/>
      <c r="M26" s="49"/>
      <c r="N26" s="49"/>
      <c r="O26" s="49"/>
      <c r="P26" s="49"/>
    </row>
    <row r="27" spans="1:16" x14ac:dyDescent="0.2">
      <c r="A27" s="31"/>
      <c r="B27" s="31"/>
      <c r="C27" s="31"/>
      <c r="D27" s="31"/>
      <c r="E27" s="31"/>
      <c r="F27" s="31"/>
      <c r="G27" s="89"/>
      <c r="H27" s="89"/>
      <c r="I27" s="89"/>
      <c r="J27" s="42"/>
      <c r="K27" s="252"/>
      <c r="L27" s="253"/>
      <c r="M27" s="49"/>
      <c r="N27" s="49"/>
      <c r="O27" s="49"/>
      <c r="P27" s="49"/>
    </row>
    <row r="28" spans="1:16" ht="11.25" customHeight="1" x14ac:dyDescent="0.2">
      <c r="A28" s="31" t="s">
        <v>214</v>
      </c>
      <c r="B28" s="31"/>
      <c r="C28" s="31"/>
      <c r="D28" s="31"/>
      <c r="E28" s="31"/>
      <c r="F28" s="31"/>
      <c r="G28" s="65"/>
      <c r="H28" s="248"/>
      <c r="I28" s="249"/>
      <c r="J28" s="42">
        <v>52</v>
      </c>
      <c r="K28" s="252" t="str">
        <f>CONCATENATE("£",TEXT(Data!B8,"#,##0.00")," and over")</f>
        <v>£111,377.00 and over</v>
      </c>
      <c r="L28" s="253">
        <f>Data!C8</f>
        <v>0.14499999999999999</v>
      </c>
      <c r="M28" s="49"/>
      <c r="N28" s="49"/>
      <c r="O28" s="49"/>
      <c r="P28" s="49"/>
    </row>
    <row r="29" spans="1:16" x14ac:dyDescent="0.2">
      <c r="A29" s="31" t="s">
        <v>215</v>
      </c>
      <c r="B29" s="31"/>
      <c r="C29" s="31"/>
      <c r="D29" s="31"/>
      <c r="E29" s="31"/>
      <c r="F29" s="31"/>
      <c r="G29" s="65"/>
      <c r="H29" s="250"/>
      <c r="I29" s="251"/>
      <c r="J29" s="42"/>
      <c r="K29" s="252"/>
      <c r="L29" s="253"/>
      <c r="M29" s="49"/>
      <c r="N29" s="49"/>
      <c r="O29" s="49"/>
      <c r="P29" s="49"/>
    </row>
    <row r="30" spans="1:16" x14ac:dyDescent="0.2">
      <c r="A30" s="31"/>
      <c r="B30" s="31"/>
      <c r="C30" s="31"/>
      <c r="D30" s="31"/>
      <c r="E30" s="31"/>
      <c r="F30" s="31"/>
      <c r="G30" s="89"/>
      <c r="H30" s="89"/>
      <c r="I30" s="89"/>
      <c r="J30" s="42"/>
      <c r="K30" s="252"/>
      <c r="L30" s="253"/>
      <c r="M30" s="49"/>
      <c r="N30" s="49"/>
      <c r="O30" s="49"/>
      <c r="P30" s="49"/>
    </row>
    <row r="31" spans="1:16" ht="11.25" customHeight="1" x14ac:dyDescent="0.2">
      <c r="A31" s="31" t="s">
        <v>216</v>
      </c>
      <c r="B31" s="31"/>
      <c r="C31" s="31"/>
      <c r="D31" s="31"/>
      <c r="E31" s="31"/>
      <c r="F31" s="31"/>
      <c r="G31" s="65"/>
      <c r="H31" s="248"/>
      <c r="I31" s="249"/>
      <c r="J31" s="42">
        <v>53</v>
      </c>
      <c r="M31" s="49"/>
      <c r="N31" s="49"/>
      <c r="O31" s="49"/>
      <c r="P31" s="49"/>
    </row>
    <row r="32" spans="1:16" x14ac:dyDescent="0.2">
      <c r="A32" s="31" t="s">
        <v>217</v>
      </c>
      <c r="B32" s="31"/>
      <c r="C32" s="31"/>
      <c r="D32" s="31"/>
      <c r="E32" s="31"/>
      <c r="F32" s="31"/>
      <c r="G32" s="65"/>
      <c r="H32" s="250"/>
      <c r="I32" s="251"/>
      <c r="J32" s="42"/>
      <c r="M32" s="49"/>
      <c r="N32" s="49"/>
      <c r="O32" s="49"/>
      <c r="P32" s="49"/>
    </row>
    <row r="33" spans="1:16" x14ac:dyDescent="0.2">
      <c r="A33" s="31"/>
      <c r="B33" s="31"/>
      <c r="C33" s="31"/>
      <c r="D33" s="31"/>
      <c r="E33" s="31"/>
      <c r="F33" s="31"/>
      <c r="G33" s="89"/>
      <c r="H33" s="89"/>
      <c r="I33" s="89"/>
      <c r="J33" s="42"/>
      <c r="M33" s="49"/>
      <c r="N33" s="49"/>
      <c r="O33" s="49"/>
      <c r="P33" s="49"/>
    </row>
    <row r="34" spans="1:16" ht="11.25" customHeight="1" x14ac:dyDescent="0.2">
      <c r="A34" s="27" t="s">
        <v>218</v>
      </c>
      <c r="B34" s="31"/>
      <c r="C34" s="31"/>
      <c r="D34" s="31"/>
      <c r="E34" s="31"/>
      <c r="F34" s="31"/>
      <c r="G34" s="65"/>
      <c r="H34" s="254" t="e">
        <f>H10+H13+H16+H19+H22+H25+H28+H31</f>
        <v>#DIV/0!</v>
      </c>
      <c r="I34" s="255"/>
      <c r="J34" s="34">
        <v>54</v>
      </c>
      <c r="K34" s="258" t="s">
        <v>267</v>
      </c>
      <c r="L34" s="260" t="e">
        <f>IF('Page 6'!H34&gt;=Data!B8,Data!C8,IF('Page 6'!H34&gt;=Data!B7,Data!C7,IF('Page 6'!H34&gt;=Data!B6,Data!C6,IF('Page 6'!H34&gt;=Data!B5,Data!C5,IF('Page 6'!H34&gt;=Data!B4,Data!C4,IF('Page 6'!H34&gt;=Data!B3,Data!C3,IF('Page 6'!H34&gt;0,Data!C2)))))))</f>
        <v>#DIV/0!</v>
      </c>
      <c r="M34" s="49"/>
      <c r="N34" s="49"/>
      <c r="O34" s="49"/>
      <c r="P34" s="49"/>
    </row>
    <row r="35" spans="1:16" x14ac:dyDescent="0.2">
      <c r="A35" s="27" t="s">
        <v>219</v>
      </c>
      <c r="B35" s="31"/>
      <c r="C35" s="31"/>
      <c r="D35" s="31"/>
      <c r="E35" s="31"/>
      <c r="F35" s="31"/>
      <c r="G35" s="65"/>
      <c r="H35" s="256"/>
      <c r="I35" s="257"/>
      <c r="J35" s="39"/>
      <c r="K35" s="259"/>
      <c r="L35" s="261"/>
      <c r="M35" s="49"/>
      <c r="N35" s="49"/>
      <c r="O35" s="49"/>
      <c r="P35" s="49"/>
    </row>
    <row r="36" spans="1:16" x14ac:dyDescent="0.2">
      <c r="A36" s="31"/>
      <c r="B36" s="31"/>
      <c r="C36" s="31"/>
      <c r="D36" s="31"/>
      <c r="E36" s="31"/>
      <c r="F36" s="31"/>
      <c r="G36" s="31"/>
      <c r="H36" s="31"/>
      <c r="I36" s="31"/>
      <c r="J36" s="39"/>
      <c r="K36" s="116"/>
      <c r="L36" s="151"/>
      <c r="M36" s="49"/>
      <c r="N36" s="49"/>
      <c r="O36" s="49"/>
    </row>
    <row r="37" spans="1:16" x14ac:dyDescent="0.2">
      <c r="A37" s="25"/>
      <c r="B37" s="26"/>
      <c r="C37" s="26"/>
      <c r="D37" s="26"/>
      <c r="E37" s="26"/>
      <c r="F37" s="26"/>
      <c r="G37" s="26"/>
      <c r="H37" s="26"/>
      <c r="I37" s="26"/>
      <c r="J37" s="136"/>
      <c r="K37" s="26"/>
      <c r="L37" s="106"/>
    </row>
    <row r="38" spans="1:16" x14ac:dyDescent="0.2">
      <c r="A38" s="25"/>
      <c r="B38" s="26"/>
      <c r="C38" s="26"/>
      <c r="D38" s="26"/>
      <c r="E38" s="26"/>
      <c r="F38" s="26"/>
      <c r="G38" s="26"/>
      <c r="H38" s="26"/>
      <c r="I38" s="26"/>
      <c r="J38" s="137"/>
      <c r="K38" s="26"/>
      <c r="L38" s="106"/>
    </row>
    <row r="39" spans="1:16" ht="22.5" customHeight="1" x14ac:dyDescent="0.2">
      <c r="A39" s="263" t="s">
        <v>277</v>
      </c>
      <c r="B39" s="263"/>
      <c r="C39" s="263"/>
      <c r="D39" s="263"/>
      <c r="E39" s="263"/>
      <c r="F39" s="263"/>
      <c r="G39" s="263"/>
      <c r="H39" s="263"/>
      <c r="I39" s="263"/>
      <c r="J39" s="263"/>
      <c r="K39" s="263"/>
      <c r="L39" s="263"/>
    </row>
    <row r="40" spans="1:16" x14ac:dyDescent="0.2">
      <c r="A40" s="26"/>
      <c r="B40" s="26"/>
      <c r="C40" s="26"/>
      <c r="D40" s="26"/>
      <c r="E40" s="26"/>
      <c r="F40" s="26"/>
      <c r="G40" s="26"/>
      <c r="H40" s="26"/>
      <c r="I40" s="26"/>
      <c r="J40" s="150"/>
      <c r="K40" s="26"/>
      <c r="L40" s="106"/>
    </row>
    <row r="41" spans="1:16" x14ac:dyDescent="0.2">
      <c r="A41" s="26"/>
      <c r="B41" s="26"/>
      <c r="C41" s="26"/>
      <c r="D41" s="26"/>
      <c r="E41" s="26"/>
      <c r="F41" s="26"/>
      <c r="G41" s="26"/>
      <c r="H41" s="264" t="s">
        <v>220</v>
      </c>
      <c r="I41" s="264"/>
      <c r="J41" s="150"/>
      <c r="K41" s="34">
        <v>2015</v>
      </c>
      <c r="L41" s="106"/>
    </row>
    <row r="42" spans="1:16" x14ac:dyDescent="0.2">
      <c r="A42" s="26"/>
      <c r="B42" s="26"/>
      <c r="C42" s="26"/>
      <c r="D42" s="26"/>
      <c r="E42" s="26"/>
      <c r="F42" s="26"/>
      <c r="G42" s="26"/>
      <c r="H42" s="26"/>
      <c r="I42" s="26"/>
      <c r="J42" s="150"/>
      <c r="K42" s="26"/>
      <c r="L42" s="106"/>
    </row>
    <row r="43" spans="1:16" x14ac:dyDescent="0.2">
      <c r="A43" s="26" t="s">
        <v>269</v>
      </c>
      <c r="B43" s="26"/>
      <c r="C43" s="26"/>
      <c r="D43" s="26"/>
      <c r="E43" s="26"/>
      <c r="F43" s="26"/>
      <c r="G43" s="26"/>
      <c r="H43" s="265" t="e">
        <f>H10-K43</f>
        <v>#DIV/0!</v>
      </c>
      <c r="I43" s="266"/>
      <c r="J43" s="34">
        <v>55</v>
      </c>
      <c r="K43" s="269"/>
      <c r="L43" s="106" t="s">
        <v>237</v>
      </c>
    </row>
    <row r="44" spans="1:16" x14ac:dyDescent="0.2">
      <c r="A44" s="26"/>
      <c r="B44" s="26"/>
      <c r="C44" s="26"/>
      <c r="D44" s="26"/>
      <c r="E44" s="26"/>
      <c r="F44" s="26"/>
      <c r="G44" s="26"/>
      <c r="H44" s="267"/>
      <c r="I44" s="268"/>
      <c r="J44" s="150"/>
      <c r="K44" s="270"/>
      <c r="L44" s="106"/>
    </row>
    <row r="45" spans="1:16" x14ac:dyDescent="0.2">
      <c r="A45" s="26"/>
      <c r="B45" s="26"/>
      <c r="C45" s="26"/>
      <c r="D45" s="26"/>
      <c r="E45" s="26"/>
      <c r="F45" s="26"/>
      <c r="G45" s="26"/>
      <c r="H45" s="26"/>
      <c r="I45" s="26"/>
      <c r="J45" s="150"/>
      <c r="K45" s="26"/>
      <c r="L45" s="106"/>
    </row>
    <row r="46" spans="1:16" x14ac:dyDescent="0.2">
      <c r="A46" s="26" t="s">
        <v>270</v>
      </c>
      <c r="B46" s="26"/>
      <c r="C46" s="26"/>
      <c r="D46" s="26"/>
      <c r="E46" s="26"/>
      <c r="F46" s="26"/>
      <c r="G46" s="26"/>
      <c r="H46" s="265">
        <f>H13-K46</f>
        <v>0</v>
      </c>
      <c r="I46" s="266"/>
      <c r="J46" s="34">
        <v>56</v>
      </c>
      <c r="K46" s="269"/>
      <c r="L46" s="106" t="s">
        <v>238</v>
      </c>
    </row>
    <row r="47" spans="1:16" x14ac:dyDescent="0.2">
      <c r="A47" s="26"/>
      <c r="B47" s="26"/>
      <c r="C47" s="26"/>
      <c r="D47" s="26"/>
      <c r="E47" s="26"/>
      <c r="F47" s="26"/>
      <c r="G47" s="26"/>
      <c r="H47" s="267"/>
      <c r="I47" s="268"/>
      <c r="J47" s="150"/>
      <c r="K47" s="270"/>
      <c r="L47" s="106"/>
    </row>
  </sheetData>
  <mergeCells count="33">
    <mergeCell ref="A39:L39"/>
    <mergeCell ref="H41:I41"/>
    <mergeCell ref="H43:I44"/>
    <mergeCell ref="K43:K44"/>
    <mergeCell ref="H46:I47"/>
    <mergeCell ref="K46:K47"/>
    <mergeCell ref="A4:L4"/>
    <mergeCell ref="K34:K35"/>
    <mergeCell ref="L34:L35"/>
    <mergeCell ref="I6:I7"/>
    <mergeCell ref="H13:I14"/>
    <mergeCell ref="K13:K15"/>
    <mergeCell ref="L13:L15"/>
    <mergeCell ref="H16:I17"/>
    <mergeCell ref="K16:K18"/>
    <mergeCell ref="L16:L18"/>
    <mergeCell ref="H10:I11"/>
    <mergeCell ref="K10:K12"/>
    <mergeCell ref="L10:L12"/>
    <mergeCell ref="H19:I20"/>
    <mergeCell ref="K19:K21"/>
    <mergeCell ref="L19:L21"/>
    <mergeCell ref="H22:I23"/>
    <mergeCell ref="K22:K24"/>
    <mergeCell ref="L22:L24"/>
    <mergeCell ref="H31:I32"/>
    <mergeCell ref="H34:I35"/>
    <mergeCell ref="H25:I26"/>
    <mergeCell ref="K25:K27"/>
    <mergeCell ref="L25:L27"/>
    <mergeCell ref="H28:I29"/>
    <mergeCell ref="K28:K30"/>
    <mergeCell ref="L28:L30"/>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9"/>
  <sheetViews>
    <sheetView view="pageLayout" zoomScaleNormal="100" workbookViewId="0">
      <selection activeCell="H9" sqref="H9:I10"/>
    </sheetView>
  </sheetViews>
  <sheetFormatPr defaultColWidth="6.85546875" defaultRowHeight="11.25" x14ac:dyDescent="0.2"/>
  <cols>
    <col min="1" max="9" width="6.85546875" style="138"/>
    <col min="10" max="10" width="6.5703125" style="149" customWidth="1"/>
    <col min="11" max="11" width="15" style="138" customWidth="1"/>
    <col min="12" max="12" width="6.140625" style="149" customWidth="1"/>
    <col min="13" max="16384" width="6.85546875" style="138"/>
  </cols>
  <sheetData>
    <row r="1" spans="1:16" ht="22.5" customHeight="1" x14ac:dyDescent="0.2"/>
    <row r="2" spans="1:16" x14ac:dyDescent="0.2">
      <c r="A2" s="25" t="s">
        <v>266</v>
      </c>
      <c r="L2" s="164"/>
      <c r="M2" s="31"/>
      <c r="N2" s="31"/>
      <c r="O2" s="83"/>
      <c r="P2" s="42"/>
    </row>
    <row r="3" spans="1:16" ht="33.75" customHeight="1" x14ac:dyDescent="0.2">
      <c r="A3" s="247" t="s">
        <v>276</v>
      </c>
      <c r="B3" s="247"/>
      <c r="C3" s="247"/>
      <c r="D3" s="247"/>
      <c r="E3" s="247"/>
      <c r="F3" s="247"/>
      <c r="G3" s="247"/>
      <c r="H3" s="247"/>
      <c r="I3" s="247"/>
      <c r="J3" s="247"/>
      <c r="K3" s="247"/>
      <c r="L3" s="247"/>
      <c r="M3" s="31"/>
      <c r="N3" s="31"/>
      <c r="O3" s="83"/>
      <c r="P3" s="42"/>
    </row>
    <row r="4" spans="1:16" ht="11.25" customHeight="1" x14ac:dyDescent="0.2">
      <c r="A4" s="178"/>
      <c r="B4" s="178"/>
      <c r="C4" s="178"/>
      <c r="D4" s="178"/>
      <c r="E4" s="178"/>
      <c r="F4" s="178"/>
      <c r="G4" s="178"/>
      <c r="H4" s="178"/>
      <c r="I4" s="178"/>
      <c r="J4" s="178"/>
      <c r="K4" s="178"/>
      <c r="L4" s="178"/>
      <c r="M4" s="31"/>
      <c r="N4" s="31"/>
      <c r="O4" s="83"/>
      <c r="P4" s="42"/>
    </row>
    <row r="5" spans="1:16" x14ac:dyDescent="0.2">
      <c r="A5" s="26"/>
      <c r="B5" s="26"/>
      <c r="C5" s="26"/>
      <c r="D5" s="26"/>
      <c r="E5" s="26"/>
      <c r="F5" s="26"/>
      <c r="G5" s="26"/>
      <c r="H5" s="26"/>
      <c r="I5" s="188" t="str">
        <f>IF('Page 6'!I6="P","","P")</f>
        <v/>
      </c>
      <c r="J5" s="100"/>
      <c r="K5" s="88"/>
      <c r="L5" s="13" t="s">
        <v>262</v>
      </c>
      <c r="M5" s="31"/>
      <c r="N5" s="31"/>
      <c r="O5" s="83"/>
      <c r="P5" s="42"/>
    </row>
    <row r="6" spans="1:16" x14ac:dyDescent="0.2">
      <c r="A6" s="26"/>
      <c r="B6" s="26"/>
      <c r="C6" s="26"/>
      <c r="D6" s="26"/>
      <c r="E6" s="26"/>
      <c r="F6" s="26"/>
      <c r="G6" s="26"/>
      <c r="H6" s="26"/>
      <c r="I6" s="189"/>
      <c r="J6" s="100"/>
      <c r="K6" s="88"/>
      <c r="L6" s="100"/>
      <c r="M6" s="31"/>
      <c r="N6" s="39"/>
      <c r="O6" s="43"/>
      <c r="P6" s="42"/>
    </row>
    <row r="7" spans="1:16" x14ac:dyDescent="0.2">
      <c r="A7" s="31"/>
      <c r="B7" s="31"/>
      <c r="C7" s="31"/>
      <c r="D7" s="31"/>
      <c r="E7" s="31"/>
      <c r="F7" s="31"/>
      <c r="G7" s="59"/>
      <c r="H7" s="59"/>
      <c r="I7" s="152"/>
      <c r="J7" s="100"/>
      <c r="K7" s="153"/>
      <c r="L7" s="100"/>
      <c r="M7" s="39"/>
      <c r="N7" s="42"/>
      <c r="O7" s="36"/>
      <c r="P7" s="42"/>
    </row>
    <row r="8" spans="1:16" x14ac:dyDescent="0.2">
      <c r="A8" s="26"/>
      <c r="B8" s="26"/>
      <c r="C8" s="26"/>
      <c r="D8" s="26"/>
      <c r="E8" s="26"/>
      <c r="F8" s="26"/>
      <c r="G8" s="26"/>
      <c r="H8" s="264" t="s">
        <v>220</v>
      </c>
      <c r="I8" s="264"/>
      <c r="J8" s="106"/>
      <c r="K8" s="34">
        <v>2015</v>
      </c>
      <c r="L8" s="100"/>
      <c r="M8" s="39"/>
      <c r="N8" s="42"/>
      <c r="O8" s="36"/>
      <c r="P8" s="42"/>
    </row>
    <row r="9" spans="1:16" x14ac:dyDescent="0.2">
      <c r="A9" s="26" t="s">
        <v>269</v>
      </c>
      <c r="B9" s="26"/>
      <c r="C9" s="26"/>
      <c r="D9" s="26"/>
      <c r="E9" s="26"/>
      <c r="F9" s="26"/>
      <c r="G9" s="26"/>
      <c r="H9" s="280"/>
      <c r="I9" s="281"/>
      <c r="J9" s="106">
        <v>57</v>
      </c>
      <c r="K9" s="269"/>
      <c r="L9" s="100" t="s">
        <v>160</v>
      </c>
      <c r="M9" s="39"/>
      <c r="N9" s="42"/>
      <c r="O9" s="36"/>
      <c r="P9" s="42"/>
    </row>
    <row r="10" spans="1:16" x14ac:dyDescent="0.2">
      <c r="A10" s="26"/>
      <c r="B10" s="26"/>
      <c r="C10" s="26"/>
      <c r="D10" s="26"/>
      <c r="E10" s="26"/>
      <c r="F10" s="26"/>
      <c r="G10" s="26"/>
      <c r="H10" s="282"/>
      <c r="I10" s="283"/>
      <c r="J10" s="106"/>
      <c r="K10" s="284"/>
      <c r="L10" s="100"/>
      <c r="M10" s="39"/>
      <c r="N10" s="42"/>
      <c r="O10" s="36"/>
      <c r="P10" s="42"/>
    </row>
    <row r="11" spans="1:16" x14ac:dyDescent="0.2">
      <c r="A11" s="26"/>
      <c r="B11" s="26"/>
      <c r="C11" s="26"/>
      <c r="D11" s="26"/>
      <c r="E11" s="26"/>
      <c r="F11" s="26"/>
      <c r="G11" s="26"/>
      <c r="H11" s="156"/>
      <c r="I11" s="156"/>
      <c r="J11" s="106"/>
      <c r="K11" s="156"/>
      <c r="L11" s="100"/>
      <c r="M11" s="39"/>
      <c r="N11" s="42"/>
      <c r="O11" s="36"/>
      <c r="P11" s="42"/>
    </row>
    <row r="12" spans="1:16" x14ac:dyDescent="0.2">
      <c r="A12" s="26" t="s">
        <v>270</v>
      </c>
      <c r="B12" s="26"/>
      <c r="C12" s="26"/>
      <c r="D12" s="26"/>
      <c r="E12" s="26"/>
      <c r="F12" s="26"/>
      <c r="G12" s="26"/>
      <c r="H12" s="280"/>
      <c r="I12" s="281"/>
      <c r="J12" s="106">
        <v>58</v>
      </c>
      <c r="K12" s="269"/>
      <c r="L12" s="100" t="s">
        <v>239</v>
      </c>
      <c r="M12" s="39"/>
      <c r="N12" s="42"/>
      <c r="O12" s="36"/>
      <c r="P12" s="42"/>
    </row>
    <row r="13" spans="1:16" x14ac:dyDescent="0.2">
      <c r="A13" s="26"/>
      <c r="B13" s="26"/>
      <c r="C13" s="26"/>
      <c r="D13" s="26"/>
      <c r="E13" s="26"/>
      <c r="F13" s="26"/>
      <c r="G13" s="26"/>
      <c r="H13" s="282"/>
      <c r="I13" s="283"/>
      <c r="J13" s="106"/>
      <c r="K13" s="284"/>
      <c r="L13" s="100"/>
      <c r="M13" s="39"/>
      <c r="N13" s="42"/>
      <c r="O13" s="36"/>
      <c r="P13" s="42"/>
    </row>
    <row r="14" spans="1:16" x14ac:dyDescent="0.2">
      <c r="A14" s="31"/>
      <c r="B14" s="31"/>
      <c r="C14" s="31"/>
      <c r="D14" s="31"/>
      <c r="E14" s="31"/>
      <c r="F14" s="31"/>
      <c r="G14" s="59"/>
      <c r="H14" s="59"/>
      <c r="I14" s="152"/>
      <c r="J14" s="100"/>
      <c r="K14" s="153"/>
      <c r="L14" s="100"/>
      <c r="M14" s="39"/>
      <c r="N14" s="42"/>
      <c r="O14" s="36"/>
      <c r="P14" s="42"/>
    </row>
    <row r="15" spans="1:16" ht="22.5" customHeight="1" x14ac:dyDescent="0.2">
      <c r="A15" s="273" t="s">
        <v>271</v>
      </c>
      <c r="B15" s="273"/>
      <c r="C15" s="273"/>
      <c r="D15" s="273"/>
      <c r="E15" s="273"/>
      <c r="F15" s="273"/>
      <c r="G15" s="273"/>
      <c r="H15" s="273"/>
      <c r="I15" s="273"/>
      <c r="J15" s="273"/>
      <c r="K15" s="273"/>
      <c r="L15" s="273"/>
      <c r="M15" s="39"/>
      <c r="N15" s="42"/>
      <c r="O15" s="36"/>
      <c r="P15" s="42"/>
    </row>
    <row r="16" spans="1:16" x14ac:dyDescent="0.2">
      <c r="A16" s="31"/>
      <c r="B16" s="31"/>
      <c r="C16" s="31"/>
      <c r="D16" s="31"/>
      <c r="E16" s="31"/>
      <c r="F16" s="31"/>
      <c r="G16" s="59"/>
      <c r="H16" s="59"/>
      <c r="I16" s="152"/>
      <c r="J16" s="100"/>
      <c r="K16" s="153"/>
      <c r="L16" s="100"/>
      <c r="M16" s="39"/>
      <c r="N16" s="42"/>
      <c r="O16" s="36"/>
      <c r="P16" s="42"/>
    </row>
    <row r="17" spans="1:16" x14ac:dyDescent="0.2">
      <c r="A17" s="31" t="s">
        <v>149</v>
      </c>
      <c r="B17" s="31"/>
      <c r="C17" s="31"/>
      <c r="D17" s="31"/>
      <c r="E17" s="31"/>
      <c r="F17" s="31"/>
      <c r="G17" s="59"/>
      <c r="H17" s="280"/>
      <c r="I17" s="281"/>
      <c r="J17" s="106">
        <v>59</v>
      </c>
      <c r="K17" s="63"/>
      <c r="L17" s="100"/>
      <c r="M17" s="31"/>
      <c r="N17" s="39"/>
      <c r="O17" s="43"/>
      <c r="P17" s="42"/>
    </row>
    <row r="18" spans="1:16" x14ac:dyDescent="0.2">
      <c r="A18" s="31"/>
      <c r="B18" s="31"/>
      <c r="C18" s="31"/>
      <c r="D18" s="31"/>
      <c r="E18" s="31"/>
      <c r="F18" s="31"/>
      <c r="G18" s="59"/>
      <c r="H18" s="282"/>
      <c r="I18" s="283"/>
      <c r="J18" s="106"/>
      <c r="K18" s="63"/>
      <c r="L18" s="100"/>
      <c r="M18" s="31"/>
      <c r="N18" s="39"/>
      <c r="O18" s="43"/>
      <c r="P18" s="42"/>
    </row>
    <row r="19" spans="1:16" x14ac:dyDescent="0.2">
      <c r="A19" s="31"/>
      <c r="B19" s="31"/>
      <c r="C19" s="31"/>
      <c r="D19" s="31"/>
      <c r="E19" s="31"/>
      <c r="F19" s="31"/>
      <c r="G19" s="59"/>
      <c r="H19" s="36"/>
      <c r="I19" s="157"/>
      <c r="J19" s="100"/>
      <c r="K19" s="158"/>
      <c r="L19" s="100"/>
      <c r="M19" s="31"/>
      <c r="N19" s="42"/>
      <c r="O19" s="36"/>
      <c r="P19" s="42"/>
    </row>
    <row r="20" spans="1:16" x14ac:dyDescent="0.2">
      <c r="A20" s="273" t="s">
        <v>150</v>
      </c>
      <c r="B20" s="273"/>
      <c r="C20" s="273"/>
      <c r="D20" s="273"/>
      <c r="E20" s="273"/>
      <c r="F20" s="273"/>
      <c r="G20" s="59"/>
      <c r="H20" s="280"/>
      <c r="I20" s="281"/>
      <c r="J20" s="106">
        <v>60</v>
      </c>
      <c r="K20" s="269"/>
      <c r="L20" s="100" t="s">
        <v>240</v>
      </c>
      <c r="M20" s="60"/>
      <c r="N20" s="39"/>
      <c r="O20" s="43"/>
      <c r="P20" s="42"/>
    </row>
    <row r="21" spans="1:16" x14ac:dyDescent="0.2">
      <c r="A21" s="273"/>
      <c r="B21" s="273"/>
      <c r="C21" s="273"/>
      <c r="D21" s="273"/>
      <c r="E21" s="273"/>
      <c r="F21" s="273"/>
      <c r="G21" s="59"/>
      <c r="H21" s="282"/>
      <c r="I21" s="283"/>
      <c r="J21" s="106"/>
      <c r="K21" s="284"/>
      <c r="L21" s="100"/>
      <c r="M21" s="60"/>
      <c r="N21" s="39"/>
      <c r="O21" s="43"/>
      <c r="P21" s="42"/>
    </row>
    <row r="22" spans="1:16" x14ac:dyDescent="0.2">
      <c r="A22" s="31"/>
      <c r="B22" s="31"/>
      <c r="C22" s="31"/>
      <c r="D22" s="31"/>
      <c r="E22" s="31"/>
      <c r="F22" s="31"/>
      <c r="G22" s="59"/>
      <c r="H22" s="36"/>
      <c r="I22" s="157"/>
      <c r="J22" s="100"/>
      <c r="K22" s="158"/>
      <c r="L22" s="100"/>
      <c r="M22" s="31"/>
      <c r="N22" s="42"/>
      <c r="O22" s="78"/>
      <c r="P22" s="42"/>
    </row>
    <row r="23" spans="1:16" x14ac:dyDescent="0.2">
      <c r="A23" s="273" t="s">
        <v>206</v>
      </c>
      <c r="B23" s="273"/>
      <c r="C23" s="273"/>
      <c r="D23" s="273"/>
      <c r="E23" s="273"/>
      <c r="F23" s="273"/>
      <c r="G23" s="59"/>
      <c r="H23" s="280"/>
      <c r="I23" s="281"/>
      <c r="J23" s="106">
        <v>61</v>
      </c>
      <c r="K23" s="269"/>
      <c r="L23" s="100" t="s">
        <v>241</v>
      </c>
      <c r="M23" s="31"/>
      <c r="N23" s="42"/>
      <c r="O23" s="78"/>
      <c r="P23" s="42"/>
    </row>
    <row r="24" spans="1:16" x14ac:dyDescent="0.2">
      <c r="A24" s="273"/>
      <c r="B24" s="273"/>
      <c r="C24" s="273"/>
      <c r="D24" s="273"/>
      <c r="E24" s="273"/>
      <c r="F24" s="273"/>
      <c r="G24" s="59"/>
      <c r="H24" s="282"/>
      <c r="I24" s="283"/>
      <c r="J24" s="106"/>
      <c r="K24" s="284"/>
      <c r="L24" s="100"/>
      <c r="M24" s="43"/>
      <c r="N24" s="39"/>
      <c r="O24" s="43"/>
      <c r="P24" s="42"/>
    </row>
    <row r="25" spans="1:16" x14ac:dyDescent="0.2">
      <c r="A25" s="31"/>
      <c r="B25" s="31"/>
      <c r="C25" s="31"/>
      <c r="D25" s="31"/>
      <c r="E25" s="31"/>
      <c r="F25" s="31"/>
      <c r="G25" s="59"/>
      <c r="H25" s="36"/>
      <c r="I25" s="157"/>
      <c r="J25" s="100"/>
      <c r="K25" s="158"/>
      <c r="L25" s="100"/>
      <c r="M25" s="43"/>
      <c r="N25" s="31"/>
      <c r="O25" s="43"/>
      <c r="P25" s="31"/>
    </row>
    <row r="26" spans="1:16" x14ac:dyDescent="0.2">
      <c r="A26" s="273" t="s">
        <v>207</v>
      </c>
      <c r="B26" s="273"/>
      <c r="C26" s="273"/>
      <c r="D26" s="273"/>
      <c r="E26" s="273"/>
      <c r="F26" s="273"/>
      <c r="G26" s="59"/>
      <c r="H26" s="280"/>
      <c r="I26" s="281"/>
      <c r="J26" s="106">
        <v>62</v>
      </c>
      <c r="K26" s="269"/>
      <c r="L26" s="100" t="s">
        <v>242</v>
      </c>
      <c r="M26" s="53"/>
      <c r="N26" s="39"/>
      <c r="O26" s="36"/>
      <c r="P26" s="42"/>
    </row>
    <row r="27" spans="1:16" x14ac:dyDescent="0.2">
      <c r="A27" s="273"/>
      <c r="B27" s="273"/>
      <c r="C27" s="273"/>
      <c r="D27" s="273"/>
      <c r="E27" s="273"/>
      <c r="F27" s="273"/>
      <c r="G27" s="59"/>
      <c r="H27" s="282"/>
      <c r="I27" s="283"/>
      <c r="J27" s="106"/>
      <c r="K27" s="284"/>
      <c r="L27" s="100"/>
      <c r="M27" s="74"/>
      <c r="N27" s="42"/>
      <c r="O27" s="36"/>
      <c r="P27" s="42"/>
    </row>
    <row r="28" spans="1:16" x14ac:dyDescent="0.2">
      <c r="A28" s="31"/>
      <c r="B28" s="31"/>
      <c r="C28" s="31"/>
      <c r="D28" s="31"/>
      <c r="E28" s="31"/>
      <c r="F28" s="31"/>
      <c r="G28" s="59"/>
      <c r="H28" s="36"/>
      <c r="I28" s="157"/>
      <c r="J28" s="100"/>
      <c r="K28" s="158"/>
      <c r="L28" s="100"/>
      <c r="M28" s="74"/>
      <c r="N28" s="42"/>
      <c r="O28" s="36"/>
      <c r="P28" s="42"/>
    </row>
    <row r="29" spans="1:16" x14ac:dyDescent="0.2">
      <c r="A29" s="273" t="s">
        <v>208</v>
      </c>
      <c r="B29" s="273"/>
      <c r="C29" s="273"/>
      <c r="D29" s="273"/>
      <c r="E29" s="273"/>
      <c r="F29" s="273"/>
      <c r="G29" s="59"/>
      <c r="H29" s="280"/>
      <c r="I29" s="281"/>
      <c r="J29" s="106">
        <v>63</v>
      </c>
      <c r="K29" s="269"/>
      <c r="L29" s="100" t="s">
        <v>243</v>
      </c>
      <c r="M29" s="74"/>
      <c r="N29" s="42"/>
      <c r="O29" s="36"/>
      <c r="P29" s="42"/>
    </row>
    <row r="30" spans="1:16" x14ac:dyDescent="0.2">
      <c r="A30" s="273"/>
      <c r="B30" s="273"/>
      <c r="C30" s="273"/>
      <c r="D30" s="273"/>
      <c r="E30" s="273"/>
      <c r="F30" s="273"/>
      <c r="G30" s="59"/>
      <c r="H30" s="282"/>
      <c r="I30" s="283"/>
      <c r="J30" s="106"/>
      <c r="K30" s="284"/>
      <c r="L30" s="100"/>
      <c r="M30" s="43"/>
      <c r="N30" s="31"/>
      <c r="O30" s="43"/>
      <c r="P30" s="42"/>
    </row>
    <row r="31" spans="1:16" x14ac:dyDescent="0.2">
      <c r="A31" s="31"/>
      <c r="B31" s="31"/>
      <c r="C31" s="31"/>
      <c r="D31" s="31"/>
      <c r="E31" s="31"/>
      <c r="F31" s="31"/>
      <c r="G31" s="59"/>
      <c r="H31" s="36"/>
      <c r="I31" s="157"/>
      <c r="J31" s="100"/>
      <c r="K31" s="158"/>
      <c r="L31" s="100"/>
      <c r="M31" s="43"/>
      <c r="N31" s="31"/>
      <c r="O31" s="43"/>
      <c r="P31" s="42"/>
    </row>
    <row r="32" spans="1:16" x14ac:dyDescent="0.2">
      <c r="A32" s="273" t="s">
        <v>209</v>
      </c>
      <c r="B32" s="273"/>
      <c r="C32" s="273"/>
      <c r="D32" s="273"/>
      <c r="E32" s="273"/>
      <c r="F32" s="273"/>
      <c r="G32" s="59"/>
      <c r="H32" s="280"/>
      <c r="I32" s="281"/>
      <c r="J32" s="106">
        <v>64</v>
      </c>
      <c r="K32" s="269"/>
      <c r="L32" s="100" t="s">
        <v>244</v>
      </c>
      <c r="M32" s="81"/>
      <c r="N32" s="31"/>
      <c r="O32" s="82"/>
      <c r="P32" s="42"/>
    </row>
    <row r="33" spans="1:16" x14ac:dyDescent="0.2">
      <c r="A33" s="273"/>
      <c r="B33" s="273"/>
      <c r="C33" s="273"/>
      <c r="D33" s="273"/>
      <c r="E33" s="273"/>
      <c r="F33" s="273"/>
      <c r="G33" s="59"/>
      <c r="H33" s="282"/>
      <c r="I33" s="283"/>
      <c r="J33" s="106"/>
      <c r="K33" s="284"/>
      <c r="L33" s="100"/>
      <c r="M33" s="31"/>
      <c r="N33" s="42"/>
      <c r="O33" s="61"/>
      <c r="P33" s="42"/>
    </row>
    <row r="34" spans="1:16" x14ac:dyDescent="0.2">
      <c r="A34" s="31"/>
      <c r="B34" s="31"/>
      <c r="C34" s="31"/>
      <c r="D34" s="31"/>
      <c r="E34" s="31"/>
      <c r="F34" s="31"/>
      <c r="G34" s="89"/>
      <c r="H34" s="74"/>
      <c r="I34" s="159"/>
      <c r="J34" s="100"/>
      <c r="K34" s="160"/>
      <c r="L34" s="100"/>
      <c r="M34" s="31"/>
      <c r="N34" s="42"/>
      <c r="O34" s="61"/>
      <c r="P34" s="42"/>
    </row>
    <row r="35" spans="1:16" ht="11.25" customHeight="1" x14ac:dyDescent="0.2">
      <c r="A35" s="85" t="s">
        <v>272</v>
      </c>
      <c r="B35" s="85"/>
      <c r="C35" s="85"/>
      <c r="D35" s="85"/>
      <c r="E35" s="85"/>
      <c r="F35" s="85"/>
      <c r="G35" s="85"/>
      <c r="H35" s="265">
        <f>H9+H12+H17+H20+H23+H26+H29+H32</f>
        <v>0</v>
      </c>
      <c r="I35" s="274"/>
      <c r="J35" s="106">
        <v>65</v>
      </c>
      <c r="K35" s="277">
        <f>K9+K12+K20+K23+K26+K29+K32</f>
        <v>0</v>
      </c>
      <c r="L35" s="100" t="s">
        <v>245</v>
      </c>
      <c r="M35" s="31"/>
      <c r="N35" s="42"/>
      <c r="O35" s="61"/>
      <c r="P35" s="42"/>
    </row>
    <row r="36" spans="1:16" x14ac:dyDescent="0.2">
      <c r="A36" s="85"/>
      <c r="B36" s="85"/>
      <c r="C36" s="85"/>
      <c r="D36" s="85"/>
      <c r="E36" s="85"/>
      <c r="F36" s="85"/>
      <c r="G36" s="85"/>
      <c r="H36" s="275"/>
      <c r="I36" s="276"/>
      <c r="J36" s="106"/>
      <c r="K36" s="278"/>
      <c r="M36" s="31"/>
      <c r="N36" s="31"/>
      <c r="O36" s="31"/>
      <c r="P36" s="61"/>
    </row>
    <row r="37" spans="1:16" x14ac:dyDescent="0.2">
      <c r="A37" s="31"/>
      <c r="B37" s="31"/>
      <c r="C37" s="31"/>
      <c r="D37" s="31"/>
      <c r="E37" s="31"/>
      <c r="F37" s="31"/>
      <c r="G37" s="31"/>
      <c r="H37" s="31"/>
      <c r="I37" s="31"/>
      <c r="J37" s="100"/>
      <c r="K37" s="31"/>
      <c r="L37" s="100"/>
      <c r="M37" s="31"/>
      <c r="N37" s="31"/>
      <c r="O37" s="31"/>
      <c r="P37" s="61"/>
    </row>
    <row r="38" spans="1:16" ht="11.25" customHeight="1" x14ac:dyDescent="0.2">
      <c r="A38" s="31" t="s">
        <v>329</v>
      </c>
      <c r="B38" s="31"/>
      <c r="C38" s="31"/>
      <c r="D38" s="31"/>
      <c r="E38" s="31"/>
      <c r="F38" s="31"/>
      <c r="G38" s="31"/>
      <c r="H38" s="31"/>
      <c r="I38" s="154"/>
      <c r="J38" s="100"/>
      <c r="K38" s="271" t="b">
        <f>IF(H35&gt;=Data!B8,Data!C8,IF(H35&gt;=Data!B7,Data!C7,IF(H35&gt;=Data!B6,Data!C6,IF(H35&gt;=Data!B5,Data!C5,IF(H35&gt;=Data!B4,Data!C4,IF(H35&gt;=Data!B3,Data!C3,IF(H35&gt;0,Data!C2)))))))</f>
        <v>0</v>
      </c>
      <c r="L38" s="165">
        <v>66</v>
      </c>
      <c r="M38" s="90"/>
      <c r="N38" s="90"/>
      <c r="O38" s="90"/>
      <c r="P38" s="92"/>
    </row>
    <row r="39" spans="1:16" ht="11.25" customHeight="1" x14ac:dyDescent="0.2">
      <c r="A39" s="31"/>
      <c r="B39" s="31"/>
      <c r="C39" s="31"/>
      <c r="D39" s="31"/>
      <c r="E39" s="31"/>
      <c r="F39" s="31"/>
      <c r="G39" s="59"/>
      <c r="H39" s="59"/>
      <c r="I39" s="152"/>
      <c r="J39" s="100"/>
      <c r="K39" s="272"/>
      <c r="L39" s="165"/>
      <c r="M39" s="90"/>
      <c r="N39" s="90"/>
      <c r="O39" s="90"/>
      <c r="P39" s="92"/>
    </row>
    <row r="40" spans="1:16" ht="12.75" customHeight="1" x14ac:dyDescent="0.2">
      <c r="A40" s="27" t="s">
        <v>273</v>
      </c>
      <c r="B40" s="31"/>
      <c r="C40" s="31"/>
      <c r="D40" s="31"/>
      <c r="E40" s="31"/>
      <c r="F40" s="31"/>
      <c r="G40" s="31"/>
      <c r="H40" s="31"/>
      <c r="I40" s="31"/>
      <c r="J40" s="100"/>
      <c r="K40" s="31"/>
      <c r="L40" s="165"/>
      <c r="M40" s="90"/>
      <c r="N40" s="90"/>
      <c r="O40" s="90"/>
      <c r="P40" s="90"/>
    </row>
    <row r="41" spans="1:16" ht="11.25" customHeight="1" x14ac:dyDescent="0.2">
      <c r="A41" s="31"/>
      <c r="B41" s="31"/>
      <c r="C41" s="31"/>
      <c r="D41" s="31"/>
      <c r="E41" s="31"/>
      <c r="F41" s="31"/>
      <c r="G41" s="31"/>
      <c r="H41" s="60"/>
      <c r="I41" s="60"/>
      <c r="J41" s="100"/>
      <c r="K41" s="60"/>
      <c r="L41" s="165"/>
      <c r="M41" s="90"/>
      <c r="N41" s="90"/>
      <c r="O41" s="90"/>
      <c r="P41" s="92"/>
    </row>
    <row r="42" spans="1:16" ht="11.25" customHeight="1" x14ac:dyDescent="0.2">
      <c r="A42" s="31" t="s">
        <v>330</v>
      </c>
      <c r="B42" s="31"/>
      <c r="C42" s="31"/>
      <c r="D42" s="31"/>
      <c r="E42" s="31"/>
      <c r="F42" s="31"/>
      <c r="G42" s="31"/>
      <c r="H42" s="60"/>
      <c r="I42" s="60"/>
      <c r="J42" s="100"/>
      <c r="K42" s="212">
        <f>'Page 7'!$K$35</f>
        <v>0</v>
      </c>
      <c r="L42" s="165">
        <v>67</v>
      </c>
      <c r="M42" s="90"/>
      <c r="N42" s="90"/>
      <c r="O42" s="90"/>
      <c r="P42" s="90"/>
    </row>
    <row r="43" spans="1:16" ht="11.25" customHeight="1" x14ac:dyDescent="0.2">
      <c r="A43" s="31"/>
      <c r="B43" s="31"/>
      <c r="C43" s="31"/>
      <c r="D43" s="31"/>
      <c r="E43" s="31"/>
      <c r="F43" s="31"/>
      <c r="G43" s="31"/>
      <c r="H43" s="31"/>
      <c r="I43" s="31"/>
      <c r="J43" s="100"/>
      <c r="K43" s="238"/>
      <c r="L43" s="165"/>
      <c r="M43" s="90"/>
      <c r="N43" s="90"/>
      <c r="O43" s="90"/>
      <c r="P43" s="92"/>
    </row>
    <row r="44" spans="1:16" x14ac:dyDescent="0.2">
      <c r="A44" s="31"/>
      <c r="B44" s="31"/>
      <c r="C44" s="31"/>
      <c r="D44" s="31"/>
      <c r="E44" s="31"/>
      <c r="F44" s="31"/>
      <c r="G44" s="31"/>
      <c r="H44" s="60"/>
      <c r="I44" s="60"/>
      <c r="J44" s="100"/>
      <c r="K44" s="60"/>
      <c r="L44" s="165"/>
      <c r="M44" s="90"/>
      <c r="N44" s="90"/>
      <c r="O44" s="90"/>
      <c r="P44" s="90"/>
    </row>
    <row r="45" spans="1:16" ht="11.25" customHeight="1" x14ac:dyDescent="0.2">
      <c r="A45" s="273" t="s">
        <v>274</v>
      </c>
      <c r="B45" s="273"/>
      <c r="C45" s="273"/>
      <c r="D45" s="273"/>
      <c r="E45" s="273"/>
      <c r="F45" s="273"/>
      <c r="G45" s="273"/>
      <c r="H45" s="60"/>
      <c r="I45" s="39">
        <v>365</v>
      </c>
      <c r="J45" s="100"/>
      <c r="K45" s="212" t="e">
        <f>K42*I45/I46</f>
        <v>#DIV/0!</v>
      </c>
      <c r="L45" s="165">
        <v>69</v>
      </c>
      <c r="M45" s="90"/>
      <c r="N45" s="90"/>
      <c r="O45" s="90"/>
      <c r="P45" s="92"/>
    </row>
    <row r="46" spans="1:16" x14ac:dyDescent="0.2">
      <c r="A46" s="273"/>
      <c r="B46" s="273"/>
      <c r="C46" s="273"/>
      <c r="D46" s="273"/>
      <c r="E46" s="273"/>
      <c r="F46" s="273"/>
      <c r="G46" s="273"/>
      <c r="H46" s="59"/>
      <c r="I46" s="155"/>
      <c r="J46" s="100">
        <v>68</v>
      </c>
      <c r="K46" s="238"/>
      <c r="L46" s="165"/>
      <c r="M46" s="90"/>
      <c r="N46" s="90"/>
      <c r="O46" s="90"/>
      <c r="P46" s="90"/>
    </row>
    <row r="47" spans="1:16" x14ac:dyDescent="0.2">
      <c r="A47" s="31"/>
      <c r="B47" s="31"/>
      <c r="C47" s="31"/>
      <c r="D47" s="31"/>
      <c r="E47" s="31"/>
      <c r="F47" s="31"/>
      <c r="G47" s="142"/>
      <c r="H47" s="50"/>
      <c r="I47" s="50"/>
      <c r="K47" s="103"/>
      <c r="L47" s="165"/>
      <c r="M47" s="31"/>
      <c r="N47" s="31"/>
      <c r="O47" s="31"/>
      <c r="P47" s="31"/>
    </row>
    <row r="48" spans="1:16" ht="11.25" customHeight="1" x14ac:dyDescent="0.2">
      <c r="A48" s="273" t="s">
        <v>275</v>
      </c>
      <c r="B48" s="273"/>
      <c r="C48" s="273"/>
      <c r="D48" s="273"/>
      <c r="E48" s="273"/>
      <c r="F48" s="273"/>
      <c r="G48" s="273"/>
      <c r="H48" s="65"/>
      <c r="I48" s="65"/>
      <c r="K48" s="210"/>
      <c r="L48" s="165">
        <v>70</v>
      </c>
      <c r="M48" s="31"/>
      <c r="N48" s="31"/>
      <c r="O48" s="31"/>
      <c r="P48" s="31"/>
    </row>
    <row r="49" spans="1:16" x14ac:dyDescent="0.2">
      <c r="A49" s="273"/>
      <c r="B49" s="273"/>
      <c r="C49" s="273"/>
      <c r="D49" s="273"/>
      <c r="E49" s="273"/>
      <c r="F49" s="273"/>
      <c r="G49" s="273"/>
      <c r="H49" s="50"/>
      <c r="I49" s="50"/>
      <c r="K49" s="279"/>
      <c r="L49" s="165"/>
      <c r="M49" s="31"/>
      <c r="N49" s="31"/>
      <c r="O49" s="31"/>
      <c r="P49" s="31"/>
    </row>
    <row r="50" spans="1:16" x14ac:dyDescent="0.2">
      <c r="A50" s="31"/>
      <c r="B50" s="31"/>
      <c r="C50" s="31"/>
      <c r="D50" s="31"/>
      <c r="E50" s="31"/>
      <c r="F50" s="31"/>
      <c r="G50" s="141"/>
      <c r="H50" s="89"/>
      <c r="I50" s="89"/>
      <c r="K50" s="116"/>
      <c r="L50" s="165"/>
      <c r="M50" s="31"/>
      <c r="N50" s="31"/>
      <c r="O50" s="31"/>
      <c r="P50" s="31"/>
    </row>
    <row r="51" spans="1:16" ht="11.25" customHeight="1" x14ac:dyDescent="0.2">
      <c r="A51" s="31" t="s">
        <v>272</v>
      </c>
      <c r="B51" s="31"/>
      <c r="C51" s="31"/>
      <c r="D51" s="31"/>
      <c r="E51" s="31"/>
      <c r="F51" s="31"/>
      <c r="G51" s="142"/>
      <c r="H51" s="50"/>
      <c r="I51" s="50"/>
      <c r="K51" s="212" t="e">
        <f>K45+K48</f>
        <v>#DIV/0!</v>
      </c>
      <c r="L51" s="165">
        <v>71</v>
      </c>
      <c r="M51" s="31"/>
      <c r="N51" s="31"/>
      <c r="O51" s="31"/>
      <c r="P51" s="31"/>
    </row>
    <row r="52" spans="1:16" x14ac:dyDescent="0.2">
      <c r="A52" s="31"/>
      <c r="B52" s="31"/>
      <c r="C52" s="31"/>
      <c r="D52" s="31"/>
      <c r="E52" s="31"/>
      <c r="F52" s="31"/>
      <c r="G52" s="141"/>
      <c r="H52" s="65"/>
      <c r="I52" s="65"/>
      <c r="K52" s="238"/>
      <c r="L52" s="165"/>
      <c r="M52" s="31"/>
      <c r="N52" s="31"/>
      <c r="O52" s="31"/>
      <c r="P52" s="31"/>
    </row>
    <row r="53" spans="1:16" x14ac:dyDescent="0.2">
      <c r="A53" s="31"/>
      <c r="B53" s="31"/>
      <c r="C53" s="31"/>
      <c r="D53" s="31"/>
      <c r="E53" s="31"/>
      <c r="F53" s="31"/>
      <c r="G53" s="142"/>
      <c r="H53" s="50"/>
      <c r="I53" s="50"/>
      <c r="K53" s="103"/>
      <c r="L53" s="165"/>
      <c r="M53" s="31"/>
      <c r="N53" s="31"/>
      <c r="O53" s="31"/>
      <c r="P53" s="31"/>
    </row>
    <row r="54" spans="1:16" ht="12.75" x14ac:dyDescent="0.2">
      <c r="A54" s="31" t="s">
        <v>331</v>
      </c>
      <c r="B54" s="31"/>
      <c r="C54" s="31"/>
      <c r="D54" s="31"/>
      <c r="E54" s="31"/>
      <c r="F54" s="31"/>
      <c r="G54" s="31"/>
      <c r="H54" s="31"/>
      <c r="I54" s="154"/>
      <c r="J54" s="100"/>
      <c r="K54" s="271" t="e">
        <f>IF(K51&gt;=Data!B8,Data!C8,IF(K51&gt;=Data!B7,Data!C7,IF(K51&gt;=Data!B6,Data!C6,IF(K51&gt;=Data!B5,Data!C5,IF(K51&gt;=Data!B4,Data!C4,IF(K51&gt;=Data!B3,Data!C3,IF(K51&gt;0,Data!C2)))))))</f>
        <v>#DIV/0!</v>
      </c>
      <c r="L54" s="165">
        <v>72</v>
      </c>
      <c r="M54" s="31"/>
      <c r="N54" s="31"/>
      <c r="O54" s="31"/>
      <c r="P54" s="31"/>
    </row>
    <row r="55" spans="1:16" x14ac:dyDescent="0.2">
      <c r="A55" s="31"/>
      <c r="B55" s="31"/>
      <c r="C55" s="31"/>
      <c r="D55" s="31"/>
      <c r="E55" s="31"/>
      <c r="F55" s="31"/>
      <c r="G55" s="59"/>
      <c r="H55" s="59"/>
      <c r="I55" s="152"/>
      <c r="J55" s="100"/>
      <c r="K55" s="272"/>
      <c r="L55" s="165"/>
      <c r="M55" s="31"/>
      <c r="N55" s="31"/>
      <c r="O55" s="31"/>
      <c r="P55" s="31"/>
    </row>
    <row r="56" spans="1:16" x14ac:dyDescent="0.2">
      <c r="A56" s="31"/>
      <c r="B56" s="31"/>
      <c r="C56" s="31"/>
      <c r="D56" s="31"/>
      <c r="E56" s="31"/>
      <c r="F56" s="31"/>
      <c r="G56" s="89"/>
      <c r="H56" s="89"/>
      <c r="I56" s="89"/>
      <c r="J56" s="163"/>
      <c r="K56" s="116"/>
      <c r="L56" s="165"/>
      <c r="M56" s="31"/>
      <c r="N56" s="31"/>
      <c r="O56" s="31"/>
      <c r="P56" s="31"/>
    </row>
    <row r="57" spans="1:16" x14ac:dyDescent="0.2">
      <c r="A57" s="31"/>
      <c r="B57" s="31"/>
      <c r="C57" s="31"/>
      <c r="D57" s="31"/>
      <c r="E57" s="31"/>
      <c r="F57" s="31"/>
      <c r="G57" s="65"/>
      <c r="H57" s="65"/>
      <c r="I57" s="65"/>
      <c r="J57" s="163"/>
      <c r="K57" s="116"/>
      <c r="L57" s="165"/>
      <c r="M57" s="31"/>
      <c r="N57" s="31"/>
      <c r="O57" s="31"/>
      <c r="P57" s="31"/>
    </row>
    <row r="58" spans="1:16" x14ac:dyDescent="0.2">
      <c r="A58" s="31"/>
      <c r="B58" s="31"/>
      <c r="C58" s="31"/>
      <c r="D58" s="31"/>
      <c r="E58" s="31"/>
      <c r="F58" s="31"/>
      <c r="G58" s="65"/>
      <c r="H58" s="65"/>
      <c r="I58" s="65"/>
      <c r="J58" s="100"/>
      <c r="M58" s="31"/>
      <c r="N58" s="31"/>
      <c r="O58" s="31"/>
      <c r="P58" s="31"/>
    </row>
    <row r="59" spans="1:16" x14ac:dyDescent="0.2">
      <c r="A59" s="31"/>
      <c r="B59" s="31"/>
      <c r="C59" s="31"/>
      <c r="D59" s="31"/>
      <c r="E59" s="31"/>
      <c r="F59" s="31"/>
      <c r="G59" s="31"/>
      <c r="H59" s="31"/>
      <c r="I59" s="31"/>
      <c r="J59" s="100"/>
      <c r="K59" s="31"/>
      <c r="L59" s="100"/>
      <c r="M59" s="31"/>
      <c r="N59" s="31"/>
      <c r="O59" s="31"/>
    </row>
  </sheetData>
  <mergeCells count="34">
    <mergeCell ref="A3:L3"/>
    <mergeCell ref="I5:I6"/>
    <mergeCell ref="H8:I8"/>
    <mergeCell ref="H9:I10"/>
    <mergeCell ref="K9:K10"/>
    <mergeCell ref="A23:F24"/>
    <mergeCell ref="H12:I13"/>
    <mergeCell ref="K20:K21"/>
    <mergeCell ref="A20:F21"/>
    <mergeCell ref="A29:F30"/>
    <mergeCell ref="H26:I27"/>
    <mergeCell ref="K26:K27"/>
    <mergeCell ref="H29:I30"/>
    <mergeCell ref="K29:K30"/>
    <mergeCell ref="K12:K13"/>
    <mergeCell ref="A15:L15"/>
    <mergeCell ref="H17:I18"/>
    <mergeCell ref="H20:I21"/>
    <mergeCell ref="H23:I24"/>
    <mergeCell ref="K23:K24"/>
    <mergeCell ref="K51:K52"/>
    <mergeCell ref="K54:K55"/>
    <mergeCell ref="K45:K46"/>
    <mergeCell ref="A26:F27"/>
    <mergeCell ref="K42:K43"/>
    <mergeCell ref="A32:F33"/>
    <mergeCell ref="H35:I36"/>
    <mergeCell ref="K35:K36"/>
    <mergeCell ref="K38:K39"/>
    <mergeCell ref="A45:G46"/>
    <mergeCell ref="A48:G49"/>
    <mergeCell ref="K48:K49"/>
    <mergeCell ref="H32:I33"/>
    <mergeCell ref="K32:K33"/>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I54 I38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91"/>
  <sheetViews>
    <sheetView view="pageLayout" zoomScaleNormal="100" workbookViewId="0">
      <selection activeCell="D9" sqref="D9:D10"/>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93" customWidth="1"/>
    <col min="8" max="8" width="13.5703125" style="1" customWidth="1"/>
    <col min="9" max="9" width="4.7109375" style="1" customWidth="1"/>
    <col min="10" max="10" width="13.5703125" style="1" customWidth="1"/>
    <col min="11" max="11" width="4.7109375" style="105" customWidth="1"/>
    <col min="12" max="16384" width="6.85546875" style="1"/>
  </cols>
  <sheetData>
    <row r="1" spans="1:14" ht="22.5" customHeight="1" x14ac:dyDescent="0.2"/>
    <row r="2" spans="1:14" x14ac:dyDescent="0.2">
      <c r="A2" s="25" t="s">
        <v>221</v>
      </c>
      <c r="B2" s="29"/>
      <c r="C2" s="26"/>
      <c r="D2" s="26"/>
      <c r="E2" s="32"/>
      <c r="F2" s="26"/>
      <c r="G2" s="76"/>
      <c r="H2" s="26"/>
      <c r="I2" s="26"/>
      <c r="J2" s="26"/>
      <c r="K2" s="106"/>
      <c r="L2" s="26"/>
      <c r="M2" s="33"/>
      <c r="N2" s="26"/>
    </row>
    <row r="3" spans="1:14" x14ac:dyDescent="0.2">
      <c r="A3" s="25"/>
      <c r="B3" s="29"/>
      <c r="C3" s="26"/>
      <c r="D3" s="26"/>
      <c r="E3" s="32"/>
      <c r="F3" s="26"/>
      <c r="G3" s="76"/>
      <c r="H3" s="26"/>
      <c r="I3" s="26"/>
      <c r="J3" s="26"/>
      <c r="K3" s="106"/>
      <c r="L3" s="26"/>
      <c r="M3" s="33"/>
      <c r="N3" s="26"/>
    </row>
    <row r="4" spans="1:14" x14ac:dyDescent="0.2">
      <c r="A4" s="37" t="s">
        <v>168</v>
      </c>
      <c r="B4" s="29"/>
      <c r="C4" s="26"/>
      <c r="D4" s="26"/>
      <c r="E4" s="32"/>
      <c r="F4" s="26"/>
      <c r="G4" s="76"/>
      <c r="H4" s="26"/>
      <c r="I4" s="26"/>
      <c r="J4" s="26"/>
      <c r="K4" s="106"/>
      <c r="L4" s="26"/>
      <c r="M4" s="33"/>
      <c r="N4" s="26"/>
    </row>
    <row r="5" spans="1:14" x14ac:dyDescent="0.2">
      <c r="A5" s="25"/>
      <c r="B5" s="29"/>
      <c r="C5" s="26"/>
      <c r="D5" s="26"/>
      <c r="E5" s="32"/>
      <c r="F5" s="76"/>
      <c r="G5" s="76"/>
      <c r="H5" s="76"/>
      <c r="I5" s="76"/>
      <c r="J5" s="49"/>
      <c r="K5" s="107"/>
      <c r="L5" s="26"/>
      <c r="M5" s="49"/>
      <c r="N5" s="42"/>
    </row>
    <row r="6" spans="1:14" ht="11.25" customHeight="1" x14ac:dyDescent="0.2">
      <c r="A6" s="25"/>
      <c r="B6" s="29"/>
      <c r="C6" s="26"/>
      <c r="D6" s="49"/>
      <c r="E6" s="32"/>
      <c r="F6" s="76"/>
      <c r="G6" s="76"/>
      <c r="H6" s="76" t="s">
        <v>151</v>
      </c>
      <c r="I6" s="76"/>
      <c r="J6" s="295" t="s">
        <v>167</v>
      </c>
      <c r="K6" s="295"/>
      <c r="L6" s="26"/>
      <c r="M6" s="94"/>
      <c r="N6" s="42"/>
    </row>
    <row r="7" spans="1:14" x14ac:dyDescent="0.2">
      <c r="A7" s="25"/>
      <c r="B7" s="29"/>
      <c r="C7" s="26"/>
      <c r="D7" s="32" t="s">
        <v>153</v>
      </c>
      <c r="E7" s="32"/>
      <c r="F7" s="76" t="s">
        <v>166</v>
      </c>
      <c r="G7" s="76"/>
      <c r="H7" s="76" t="s">
        <v>154</v>
      </c>
      <c r="I7" s="76"/>
      <c r="J7" s="295"/>
      <c r="K7" s="295"/>
      <c r="L7" s="26"/>
      <c r="M7" s="94"/>
      <c r="N7" s="42"/>
    </row>
    <row r="8" spans="1:14" x14ac:dyDescent="0.2">
      <c r="A8" s="26"/>
      <c r="B8" s="26"/>
      <c r="C8" s="26"/>
      <c r="D8" s="26"/>
      <c r="E8" s="32"/>
      <c r="F8" s="32"/>
      <c r="G8" s="76"/>
      <c r="H8" s="26"/>
      <c r="I8" s="26"/>
      <c r="J8" s="49"/>
      <c r="K8" s="107"/>
      <c r="L8" s="26"/>
      <c r="M8" s="33"/>
      <c r="N8" s="34"/>
    </row>
    <row r="9" spans="1:14" x14ac:dyDescent="0.2">
      <c r="A9" s="26" t="s">
        <v>155</v>
      </c>
      <c r="B9" s="26"/>
      <c r="C9" s="26"/>
      <c r="D9" s="285" t="e">
        <f>IF('Page 6'!I6="P",'Page 6'!L34,'Page 7'!K38)</f>
        <v>#DIV/0!</v>
      </c>
      <c r="E9" s="100">
        <v>73</v>
      </c>
      <c r="F9" s="290" t="e">
        <f>IF('Page 6'!I6="P",ROUNDDOWN('Page 6'!H43*D9,2),ROUNDDOWN('Page 7'!H9*D9,2))</f>
        <v>#DIV/0!</v>
      </c>
      <c r="G9" s="100">
        <v>77</v>
      </c>
      <c r="H9" s="293"/>
      <c r="I9" s="100">
        <v>81</v>
      </c>
      <c r="J9" s="292" t="e">
        <f>F9-H9</f>
        <v>#DIV/0!</v>
      </c>
      <c r="K9" s="100">
        <v>85</v>
      </c>
      <c r="L9" s="96"/>
      <c r="M9" s="101"/>
      <c r="N9" s="42"/>
    </row>
    <row r="10" spans="1:14" x14ac:dyDescent="0.2">
      <c r="A10" s="26" t="s">
        <v>156</v>
      </c>
      <c r="B10" s="26"/>
      <c r="C10" s="26"/>
      <c r="D10" s="286"/>
      <c r="E10" s="100"/>
      <c r="F10" s="291"/>
      <c r="G10" s="102"/>
      <c r="H10" s="294"/>
      <c r="I10" s="102"/>
      <c r="J10" s="291"/>
      <c r="K10" s="100"/>
      <c r="L10" s="96"/>
      <c r="M10" s="101"/>
      <c r="N10" s="42"/>
    </row>
    <row r="11" spans="1:14" x14ac:dyDescent="0.2">
      <c r="A11" s="26"/>
      <c r="B11" s="26"/>
      <c r="C11" s="26"/>
      <c r="D11" s="95"/>
      <c r="E11" s="100"/>
      <c r="F11" s="89"/>
      <c r="G11" s="102"/>
      <c r="H11" s="65"/>
      <c r="I11" s="102"/>
      <c r="J11" s="65"/>
      <c r="K11" s="100"/>
      <c r="L11" s="96"/>
      <c r="M11" s="97"/>
      <c r="N11" s="42"/>
    </row>
    <row r="12" spans="1:14" x14ac:dyDescent="0.2">
      <c r="A12" s="26" t="s">
        <v>157</v>
      </c>
      <c r="B12" s="26"/>
      <c r="C12" s="26"/>
      <c r="D12" s="287">
        <v>0</v>
      </c>
      <c r="E12" s="100">
        <v>74</v>
      </c>
      <c r="F12" s="292" t="e">
        <f>IF('Page 6'!I6="P",ROUNDDOWN('Page 6'!H43*D12,2),ROUNDDOWN('Page 7'!H9*D12,2))</f>
        <v>#DIV/0!</v>
      </c>
      <c r="G12" s="100">
        <v>78</v>
      </c>
      <c r="H12" s="293"/>
      <c r="I12" s="100">
        <v>82</v>
      </c>
      <c r="J12" s="292" t="e">
        <f>F12-H12</f>
        <v>#DIV/0!</v>
      </c>
      <c r="K12" s="100">
        <v>86</v>
      </c>
      <c r="L12" s="96"/>
      <c r="M12" s="101"/>
      <c r="N12" s="42"/>
    </row>
    <row r="13" spans="1:14" x14ac:dyDescent="0.2">
      <c r="A13" s="26" t="s">
        <v>156</v>
      </c>
      <c r="B13" s="26"/>
      <c r="C13" s="26"/>
      <c r="D13" s="270"/>
      <c r="E13" s="100"/>
      <c r="F13" s="291"/>
      <c r="G13" s="102"/>
      <c r="H13" s="294"/>
      <c r="I13" s="102"/>
      <c r="J13" s="291"/>
      <c r="K13" s="100"/>
      <c r="L13" s="96"/>
      <c r="M13" s="101"/>
      <c r="N13" s="42"/>
    </row>
    <row r="14" spans="1:14" x14ac:dyDescent="0.2">
      <c r="A14" s="26"/>
      <c r="B14" s="26"/>
      <c r="C14" s="26"/>
      <c r="D14" s="31"/>
      <c r="E14" s="100"/>
      <c r="F14" s="89"/>
      <c r="G14" s="102"/>
      <c r="H14" s="65"/>
      <c r="I14" s="102"/>
      <c r="J14" s="65"/>
      <c r="K14" s="100"/>
      <c r="L14" s="96"/>
      <c r="M14" s="97"/>
      <c r="N14" s="42"/>
    </row>
    <row r="15" spans="1:14" x14ac:dyDescent="0.2">
      <c r="A15" s="26" t="s">
        <v>158</v>
      </c>
      <c r="B15" s="26"/>
      <c r="C15" s="26"/>
      <c r="D15" s="98">
        <v>0</v>
      </c>
      <c r="E15" s="100">
        <v>75</v>
      </c>
      <c r="F15" s="292" t="e">
        <f>IF('Page 6'!I6="P",ROUNDDOWN('Page 6'!H43*D15+D16+D17,2),ROUNDDOWN('Page 7'!H9*D15+D16+D17,2))</f>
        <v>#DIV/0!</v>
      </c>
      <c r="G15" s="100">
        <v>79</v>
      </c>
      <c r="H15" s="293"/>
      <c r="I15" s="100">
        <v>83</v>
      </c>
      <c r="J15" s="292" t="e">
        <f>F15-H15</f>
        <v>#DIV/0!</v>
      </c>
      <c r="K15" s="100">
        <v>87</v>
      </c>
      <c r="L15" s="96"/>
      <c r="M15" s="101"/>
      <c r="N15" s="42"/>
    </row>
    <row r="16" spans="1:14" x14ac:dyDescent="0.2">
      <c r="A16" s="26" t="s">
        <v>159</v>
      </c>
      <c r="B16" s="26"/>
      <c r="C16" s="26"/>
      <c r="D16" s="51">
        <v>0</v>
      </c>
      <c r="E16" s="100" t="s">
        <v>247</v>
      </c>
      <c r="F16" s="291"/>
      <c r="G16" s="102"/>
      <c r="H16" s="294"/>
      <c r="I16" s="102"/>
      <c r="J16" s="291"/>
      <c r="K16" s="100"/>
      <c r="L16" s="96"/>
      <c r="M16" s="101"/>
      <c r="N16" s="42"/>
    </row>
    <row r="17" spans="1:15" x14ac:dyDescent="0.2">
      <c r="A17" s="26" t="s">
        <v>161</v>
      </c>
      <c r="B17" s="26"/>
      <c r="C17" s="26"/>
      <c r="D17" s="51">
        <v>0</v>
      </c>
      <c r="E17" s="100" t="s">
        <v>280</v>
      </c>
      <c r="F17" s="89"/>
      <c r="G17" s="102"/>
      <c r="H17" s="65"/>
      <c r="I17" s="102"/>
      <c r="J17" s="65"/>
      <c r="K17" s="100"/>
      <c r="L17" s="96"/>
      <c r="M17" s="97"/>
      <c r="N17" s="42"/>
    </row>
    <row r="18" spans="1:15" x14ac:dyDescent="0.2">
      <c r="A18" s="26"/>
      <c r="B18" s="26"/>
      <c r="C18" s="26"/>
      <c r="D18" s="31"/>
      <c r="E18" s="100"/>
      <c r="F18" s="89"/>
      <c r="G18" s="102"/>
      <c r="H18" s="65"/>
      <c r="I18" s="102"/>
      <c r="J18" s="65"/>
      <c r="K18" s="100"/>
      <c r="L18" s="96"/>
      <c r="M18" s="97"/>
      <c r="N18" s="42"/>
    </row>
    <row r="19" spans="1:15" x14ac:dyDescent="0.2">
      <c r="A19" s="26" t="s">
        <v>162</v>
      </c>
      <c r="B19" s="26"/>
      <c r="C19" s="26"/>
      <c r="D19" s="288">
        <v>0.14299999999999999</v>
      </c>
      <c r="E19" s="100">
        <v>76</v>
      </c>
      <c r="F19" s="292" t="e">
        <f>IF('Page 6'!I6="P",ROUNDDOWN('Page 6'!H43*D19,2),ROUNDDOWN('Page 7'!H9*D19,2))</f>
        <v>#DIV/0!</v>
      </c>
      <c r="G19" s="100">
        <v>80</v>
      </c>
      <c r="H19" s="293"/>
      <c r="I19" s="100">
        <v>84</v>
      </c>
      <c r="J19" s="292" t="e">
        <f>F19-H19</f>
        <v>#DIV/0!</v>
      </c>
      <c r="K19" s="100">
        <v>88</v>
      </c>
      <c r="L19" s="96"/>
      <c r="M19" s="101"/>
      <c r="N19" s="42"/>
    </row>
    <row r="20" spans="1:15" x14ac:dyDescent="0.2">
      <c r="A20" s="26" t="s">
        <v>152</v>
      </c>
      <c r="B20" s="26"/>
      <c r="C20" s="26"/>
      <c r="D20" s="289"/>
      <c r="E20" s="32"/>
      <c r="F20" s="291"/>
      <c r="G20" s="103"/>
      <c r="H20" s="294"/>
      <c r="I20" s="103"/>
      <c r="J20" s="291"/>
      <c r="K20" s="100"/>
      <c r="L20" s="96"/>
      <c r="M20" s="101"/>
      <c r="N20" s="42"/>
    </row>
    <row r="21" spans="1:15" x14ac:dyDescent="0.2">
      <c r="A21" s="26"/>
      <c r="B21" s="26"/>
      <c r="C21" s="26"/>
      <c r="D21" s="26"/>
      <c r="E21" s="32"/>
      <c r="F21" s="78"/>
      <c r="G21" s="63"/>
      <c r="H21" s="96"/>
      <c r="I21" s="96"/>
      <c r="J21" s="96"/>
      <c r="K21" s="100"/>
      <c r="L21" s="96"/>
      <c r="M21" s="97"/>
      <c r="N21" s="42"/>
    </row>
    <row r="22" spans="1:15" x14ac:dyDescent="0.2">
      <c r="A22" s="26" t="s">
        <v>163</v>
      </c>
      <c r="B22" s="26"/>
      <c r="C22" s="26"/>
      <c r="D22" s="26"/>
      <c r="E22" s="32"/>
      <c r="F22" s="78"/>
      <c r="G22" s="63"/>
      <c r="H22" s="78"/>
      <c r="I22" s="96"/>
      <c r="J22" s="292" t="e">
        <f>J9+J12+J15+J19</f>
        <v>#DIV/0!</v>
      </c>
      <c r="K22" s="100">
        <v>89</v>
      </c>
      <c r="L22" s="96"/>
      <c r="M22" s="101"/>
      <c r="N22" s="42"/>
    </row>
    <row r="23" spans="1:15" x14ac:dyDescent="0.2">
      <c r="A23" s="26"/>
      <c r="B23" s="26"/>
      <c r="C23" s="26"/>
      <c r="D23" s="26"/>
      <c r="E23" s="32"/>
      <c r="F23" s="78"/>
      <c r="G23" s="63"/>
      <c r="H23" s="96"/>
      <c r="I23" s="96"/>
      <c r="J23" s="291"/>
      <c r="K23" s="100"/>
      <c r="L23" s="96"/>
      <c r="M23" s="101"/>
      <c r="N23" s="42"/>
    </row>
    <row r="24" spans="1:15" x14ac:dyDescent="0.2">
      <c r="A24" s="26"/>
      <c r="B24" s="26"/>
      <c r="C24" s="26"/>
      <c r="D24" s="26"/>
      <c r="E24" s="32"/>
      <c r="F24" s="88"/>
      <c r="G24" s="60"/>
      <c r="H24" s="30"/>
      <c r="I24" s="30"/>
      <c r="J24" s="39"/>
      <c r="K24" s="100"/>
      <c r="L24" s="39"/>
      <c r="M24" s="61"/>
      <c r="N24" s="42"/>
    </row>
    <row r="25" spans="1:15" x14ac:dyDescent="0.2">
      <c r="A25" s="48" t="s">
        <v>281</v>
      </c>
      <c r="B25" s="26"/>
      <c r="C25" s="26"/>
      <c r="D25" s="26"/>
      <c r="E25" s="32"/>
      <c r="F25" s="88"/>
      <c r="G25" s="60"/>
      <c r="H25" s="30"/>
      <c r="I25" s="30"/>
      <c r="J25" s="39"/>
      <c r="K25" s="100"/>
      <c r="L25" s="39"/>
      <c r="M25" s="61"/>
      <c r="N25" s="42"/>
    </row>
    <row r="26" spans="1:15" x14ac:dyDescent="0.2">
      <c r="A26" s="296" t="s">
        <v>341</v>
      </c>
      <c r="B26" s="296"/>
      <c r="C26" s="296"/>
      <c r="D26" s="296"/>
      <c r="E26" s="296"/>
      <c r="F26" s="296"/>
      <c r="G26" s="296"/>
      <c r="H26" s="296"/>
      <c r="I26" s="296"/>
      <c r="J26" s="296"/>
      <c r="K26" s="296"/>
      <c r="L26" s="39"/>
      <c r="M26" s="61"/>
      <c r="N26" s="42"/>
    </row>
    <row r="27" spans="1:15" x14ac:dyDescent="0.2">
      <c r="A27" s="296"/>
      <c r="B27" s="296"/>
      <c r="C27" s="296"/>
      <c r="D27" s="296"/>
      <c r="E27" s="296"/>
      <c r="F27" s="296"/>
      <c r="G27" s="296"/>
      <c r="H27" s="296"/>
      <c r="I27" s="296"/>
      <c r="J27" s="296"/>
      <c r="K27" s="296"/>
      <c r="L27" s="39"/>
      <c r="M27" s="61"/>
      <c r="N27" s="42"/>
    </row>
    <row r="28" spans="1:15" x14ac:dyDescent="0.2">
      <c r="A28" s="27"/>
      <c r="B28" s="31"/>
      <c r="C28" s="31"/>
      <c r="D28" s="31"/>
      <c r="E28" s="39"/>
      <c r="F28" s="31"/>
      <c r="G28" s="60"/>
      <c r="H28" s="39"/>
      <c r="I28" s="39"/>
      <c r="J28" s="31"/>
      <c r="K28" s="100"/>
      <c r="L28" s="31"/>
      <c r="M28" s="31"/>
      <c r="N28" s="31"/>
      <c r="O28" s="41"/>
    </row>
    <row r="29" spans="1:15" x14ac:dyDescent="0.2">
      <c r="A29" s="37" t="s">
        <v>164</v>
      </c>
      <c r="B29" s="29"/>
      <c r="C29" s="26"/>
      <c r="D29" s="26"/>
      <c r="E29" s="32"/>
      <c r="F29" s="26"/>
      <c r="G29" s="76"/>
      <c r="H29" s="26"/>
      <c r="I29" s="26"/>
      <c r="J29" s="26"/>
      <c r="K29" s="106"/>
      <c r="L29" s="31"/>
      <c r="M29" s="31"/>
      <c r="N29" s="31"/>
      <c r="O29" s="41"/>
    </row>
    <row r="30" spans="1:15" x14ac:dyDescent="0.2">
      <c r="A30" s="25"/>
      <c r="B30" s="29"/>
      <c r="C30" s="26"/>
      <c r="D30" s="26"/>
      <c r="E30" s="32"/>
      <c r="F30" s="76"/>
      <c r="G30" s="76"/>
      <c r="H30" s="76"/>
      <c r="I30" s="76"/>
      <c r="J30" s="49"/>
      <c r="K30" s="107"/>
      <c r="L30" s="31"/>
      <c r="M30" s="31"/>
      <c r="N30" s="31"/>
      <c r="O30" s="41"/>
    </row>
    <row r="31" spans="1:15" x14ac:dyDescent="0.2">
      <c r="A31" s="25"/>
      <c r="B31" s="29"/>
      <c r="C31" s="26"/>
      <c r="D31" s="49"/>
      <c r="E31" s="32"/>
      <c r="F31" s="76"/>
      <c r="G31" s="76"/>
      <c r="H31" s="76" t="s">
        <v>151</v>
      </c>
      <c r="I31" s="76"/>
      <c r="J31" s="295" t="s">
        <v>167</v>
      </c>
      <c r="K31" s="295"/>
      <c r="L31" s="31"/>
      <c r="M31" s="81"/>
      <c r="N31" s="42"/>
      <c r="O31" s="41"/>
    </row>
    <row r="32" spans="1:15" x14ac:dyDescent="0.2">
      <c r="A32" s="25"/>
      <c r="B32" s="29"/>
      <c r="C32" s="26"/>
      <c r="D32" s="32" t="s">
        <v>153</v>
      </c>
      <c r="E32" s="32"/>
      <c r="F32" s="76" t="s">
        <v>166</v>
      </c>
      <c r="G32" s="76"/>
      <c r="H32" s="76" t="s">
        <v>154</v>
      </c>
      <c r="I32" s="76"/>
      <c r="J32" s="295"/>
      <c r="K32" s="295"/>
      <c r="L32" s="31"/>
      <c r="M32" s="81"/>
      <c r="N32" s="42"/>
      <c r="O32" s="41"/>
    </row>
    <row r="33" spans="1:15" x14ac:dyDescent="0.2">
      <c r="A33" s="26"/>
      <c r="B33" s="26"/>
      <c r="C33" s="26"/>
      <c r="D33" s="26"/>
      <c r="E33" s="32"/>
      <c r="F33" s="32"/>
      <c r="G33" s="76"/>
      <c r="H33" s="26"/>
      <c r="I33" s="26"/>
      <c r="J33" s="49"/>
      <c r="K33" s="107"/>
      <c r="L33" s="31"/>
      <c r="M33" s="81"/>
      <c r="N33" s="42"/>
      <c r="O33" s="41"/>
    </row>
    <row r="34" spans="1:15" x14ac:dyDescent="0.2">
      <c r="A34" s="26" t="s">
        <v>155</v>
      </c>
      <c r="B34" s="26"/>
      <c r="C34" s="26"/>
      <c r="D34" s="285" t="e">
        <f>D9</f>
        <v>#DIV/0!</v>
      </c>
      <c r="E34" s="100">
        <v>90</v>
      </c>
      <c r="F34" s="292" t="e">
        <f>IF('Page 6'!I6="P",ROUNDDOWN('Page 6'!H46*D9,2),ROUNDDOWN('Page 7'!H12*D9,2))</f>
        <v>#DIV/0!</v>
      </c>
      <c r="G34" s="100">
        <v>94</v>
      </c>
      <c r="H34" s="293"/>
      <c r="I34" s="100">
        <v>98</v>
      </c>
      <c r="J34" s="292" t="e">
        <f>F34-H34</f>
        <v>#DIV/0!</v>
      </c>
      <c r="K34" s="100">
        <v>102</v>
      </c>
      <c r="L34" s="31"/>
      <c r="M34" s="81"/>
      <c r="N34" s="42"/>
      <c r="O34" s="41"/>
    </row>
    <row r="35" spans="1:15" x14ac:dyDescent="0.2">
      <c r="A35" s="26" t="s">
        <v>156</v>
      </c>
      <c r="B35" s="26"/>
      <c r="C35" s="26"/>
      <c r="D35" s="286"/>
      <c r="E35" s="100"/>
      <c r="F35" s="291"/>
      <c r="G35" s="102"/>
      <c r="H35" s="294"/>
      <c r="I35" s="102"/>
      <c r="J35" s="291"/>
      <c r="K35" s="100"/>
      <c r="L35" s="31"/>
      <c r="M35" s="40"/>
      <c r="N35" s="42"/>
      <c r="O35" s="41"/>
    </row>
    <row r="36" spans="1:15" x14ac:dyDescent="0.2">
      <c r="A36" s="26"/>
      <c r="B36" s="26"/>
      <c r="C36" s="26"/>
      <c r="D36" s="95"/>
      <c r="E36" s="100"/>
      <c r="F36" s="89"/>
      <c r="G36" s="102"/>
      <c r="H36" s="65"/>
      <c r="I36" s="102"/>
      <c r="J36" s="65"/>
      <c r="K36" s="100"/>
      <c r="L36" s="96"/>
      <c r="M36" s="101"/>
      <c r="N36" s="42"/>
      <c r="O36" s="41"/>
    </row>
    <row r="37" spans="1:15" x14ac:dyDescent="0.2">
      <c r="A37" s="26" t="s">
        <v>157</v>
      </c>
      <c r="B37" s="26"/>
      <c r="C37" s="26"/>
      <c r="D37" s="287">
        <f>D12</f>
        <v>0</v>
      </c>
      <c r="E37" s="100">
        <v>91</v>
      </c>
      <c r="F37" s="292">
        <f>IF('Page 6'!I6="P",ROUNDDOWN('Page 6'!H46*D12,2),ROUNDDOWN('Page 7'!H12*D12,2))</f>
        <v>0</v>
      </c>
      <c r="G37" s="100">
        <v>95</v>
      </c>
      <c r="H37" s="293"/>
      <c r="I37" s="100">
        <v>99</v>
      </c>
      <c r="J37" s="292">
        <f>F37-H37</f>
        <v>0</v>
      </c>
      <c r="K37" s="100">
        <v>103</v>
      </c>
      <c r="L37" s="96"/>
      <c r="M37" s="101"/>
      <c r="N37" s="42"/>
      <c r="O37" s="41"/>
    </row>
    <row r="38" spans="1:15" x14ac:dyDescent="0.2">
      <c r="A38" s="26" t="s">
        <v>156</v>
      </c>
      <c r="B38" s="26"/>
      <c r="C38" s="26"/>
      <c r="D38" s="270"/>
      <c r="E38" s="100"/>
      <c r="F38" s="291"/>
      <c r="G38" s="102"/>
      <c r="H38" s="294"/>
      <c r="I38" s="102"/>
      <c r="J38" s="291"/>
      <c r="K38" s="100"/>
      <c r="L38" s="96"/>
      <c r="M38" s="97"/>
      <c r="N38" s="42"/>
      <c r="O38" s="41"/>
    </row>
    <row r="39" spans="1:15" x14ac:dyDescent="0.2">
      <c r="A39" s="26"/>
      <c r="B39" s="26"/>
      <c r="C39" s="26"/>
      <c r="D39" s="31"/>
      <c r="E39" s="100"/>
      <c r="F39" s="89"/>
      <c r="G39" s="102"/>
      <c r="H39" s="65"/>
      <c r="I39" s="102"/>
      <c r="J39" s="65"/>
      <c r="K39" s="100"/>
      <c r="L39" s="96"/>
      <c r="M39" s="101"/>
      <c r="N39" s="42"/>
      <c r="O39" s="41"/>
    </row>
    <row r="40" spans="1:15" x14ac:dyDescent="0.2">
      <c r="A40" s="26" t="s">
        <v>158</v>
      </c>
      <c r="B40" s="26"/>
      <c r="C40" s="26"/>
      <c r="D40" s="98">
        <v>0</v>
      </c>
      <c r="E40" s="100">
        <v>92</v>
      </c>
      <c r="F40" s="292">
        <f>IF('Page 6'!I6="P",ROUNDDOWN('Page 6'!H46*D40+D41+D42,2),ROUNDDOWN('Page 7'!H12*D40+D41+D42,2))</f>
        <v>0</v>
      </c>
      <c r="G40" s="100">
        <v>96</v>
      </c>
      <c r="H40" s="293"/>
      <c r="I40" s="100">
        <v>100</v>
      </c>
      <c r="J40" s="292">
        <f>F40-H40</f>
        <v>0</v>
      </c>
      <c r="K40" s="100">
        <v>104</v>
      </c>
      <c r="L40" s="96"/>
      <c r="M40" s="101"/>
      <c r="N40" s="42"/>
      <c r="O40" s="41"/>
    </row>
    <row r="41" spans="1:15" x14ac:dyDescent="0.2">
      <c r="A41" s="26" t="s">
        <v>159</v>
      </c>
      <c r="B41" s="26"/>
      <c r="C41" s="26"/>
      <c r="D41" s="51">
        <v>0</v>
      </c>
      <c r="E41" s="100" t="s">
        <v>188</v>
      </c>
      <c r="F41" s="291"/>
      <c r="G41" s="102"/>
      <c r="H41" s="294"/>
      <c r="I41" s="102"/>
      <c r="J41" s="291"/>
      <c r="K41" s="100"/>
      <c r="L41" s="96"/>
      <c r="M41" s="97"/>
      <c r="N41" s="42"/>
      <c r="O41" s="41"/>
    </row>
    <row r="42" spans="1:15" x14ac:dyDescent="0.2">
      <c r="A42" s="26" t="s">
        <v>161</v>
      </c>
      <c r="B42" s="26"/>
      <c r="C42" s="26"/>
      <c r="D42" s="51">
        <v>0</v>
      </c>
      <c r="E42" s="100" t="s">
        <v>189</v>
      </c>
      <c r="F42" s="89"/>
      <c r="G42" s="102"/>
      <c r="H42" s="65"/>
      <c r="I42" s="102"/>
      <c r="J42" s="65"/>
      <c r="K42" s="100"/>
      <c r="L42" s="96"/>
      <c r="M42" s="101"/>
      <c r="N42" s="42"/>
      <c r="O42" s="41"/>
    </row>
    <row r="43" spans="1:15" x14ac:dyDescent="0.2">
      <c r="A43" s="26"/>
      <c r="B43" s="26"/>
      <c r="C43" s="26"/>
      <c r="D43" s="31"/>
      <c r="E43" s="100"/>
      <c r="F43" s="89"/>
      <c r="G43" s="102"/>
      <c r="H43" s="65"/>
      <c r="I43" s="102"/>
      <c r="J43" s="65"/>
      <c r="K43" s="100"/>
      <c r="L43" s="96"/>
      <c r="M43" s="101"/>
      <c r="N43" s="42"/>
      <c r="O43" s="41"/>
    </row>
    <row r="44" spans="1:15" x14ac:dyDescent="0.2">
      <c r="A44" s="26" t="s">
        <v>162</v>
      </c>
      <c r="B44" s="26"/>
      <c r="C44" s="26"/>
      <c r="D44" s="288">
        <v>0.14299999999999999</v>
      </c>
      <c r="E44" s="100">
        <v>93</v>
      </c>
      <c r="F44" s="292">
        <f>IF('Page 6'!I6="P",ROUNDDOWN('Page 6'!H46*D19,2),ROUNDDOWN('Page 7'!H12*D19,2))</f>
        <v>0</v>
      </c>
      <c r="G44" s="100">
        <v>97</v>
      </c>
      <c r="H44" s="293"/>
      <c r="I44" s="100">
        <v>101</v>
      </c>
      <c r="J44" s="292">
        <f>F44-H44</f>
        <v>0</v>
      </c>
      <c r="K44" s="100">
        <v>105</v>
      </c>
      <c r="L44" s="96"/>
      <c r="M44" s="97"/>
      <c r="N44" s="42"/>
      <c r="O44" s="41"/>
    </row>
    <row r="45" spans="1:15" x14ac:dyDescent="0.2">
      <c r="A45" s="26" t="s">
        <v>152</v>
      </c>
      <c r="B45" s="26"/>
      <c r="C45" s="26"/>
      <c r="D45" s="289"/>
      <c r="E45" s="32"/>
      <c r="F45" s="291"/>
      <c r="G45" s="103"/>
      <c r="H45" s="294"/>
      <c r="I45" s="103"/>
      <c r="J45" s="291"/>
      <c r="K45" s="100"/>
      <c r="L45" s="96"/>
      <c r="M45" s="97"/>
      <c r="N45" s="42"/>
      <c r="O45" s="41"/>
    </row>
    <row r="46" spans="1:15" x14ac:dyDescent="0.2">
      <c r="A46" s="26"/>
      <c r="B46" s="26"/>
      <c r="C46" s="26"/>
      <c r="D46" s="26"/>
      <c r="E46" s="32"/>
      <c r="F46" s="78"/>
      <c r="G46" s="63"/>
      <c r="H46" s="96"/>
      <c r="I46" s="96"/>
      <c r="J46" s="96"/>
      <c r="K46" s="100"/>
      <c r="L46" s="96"/>
      <c r="M46" s="101"/>
      <c r="N46" s="42"/>
      <c r="O46" s="41"/>
    </row>
    <row r="47" spans="1:15" x14ac:dyDescent="0.2">
      <c r="A47" s="26" t="s">
        <v>163</v>
      </c>
      <c r="B47" s="26"/>
      <c r="C47" s="26"/>
      <c r="D47" s="26"/>
      <c r="E47" s="32"/>
      <c r="F47" s="78"/>
      <c r="G47" s="63"/>
      <c r="H47" s="78"/>
      <c r="I47" s="96"/>
      <c r="J47" s="292" t="e">
        <f>J34+J37+J40+J44</f>
        <v>#DIV/0!</v>
      </c>
      <c r="K47" s="100">
        <v>106</v>
      </c>
      <c r="L47" s="96"/>
      <c r="M47" s="101"/>
      <c r="N47" s="42"/>
      <c r="O47" s="41"/>
    </row>
    <row r="48" spans="1:15" x14ac:dyDescent="0.2">
      <c r="A48" s="26"/>
      <c r="B48" s="26"/>
      <c r="C48" s="26"/>
      <c r="D48" s="26"/>
      <c r="E48" s="32"/>
      <c r="F48" s="78"/>
      <c r="G48" s="63"/>
      <c r="H48" s="96"/>
      <c r="I48" s="96"/>
      <c r="J48" s="291"/>
      <c r="K48" s="100"/>
      <c r="L48" s="96"/>
      <c r="M48" s="97"/>
      <c r="N48" s="42"/>
      <c r="O48" s="41"/>
    </row>
    <row r="49" spans="1:15" x14ac:dyDescent="0.2">
      <c r="A49" s="31"/>
      <c r="B49" s="31"/>
      <c r="C49" s="31"/>
      <c r="D49" s="31"/>
      <c r="E49" s="39"/>
      <c r="F49" s="31"/>
      <c r="G49" s="60"/>
      <c r="H49" s="31"/>
      <c r="I49" s="31"/>
      <c r="J49" s="31"/>
      <c r="K49" s="100"/>
      <c r="L49" s="96"/>
      <c r="M49" s="101"/>
      <c r="N49" s="42"/>
      <c r="O49" s="41"/>
    </row>
    <row r="50" spans="1:15" x14ac:dyDescent="0.2">
      <c r="A50" s="48" t="s">
        <v>282</v>
      </c>
      <c r="B50" s="31"/>
      <c r="C50" s="31"/>
      <c r="D50" s="31"/>
      <c r="E50" s="39"/>
      <c r="F50" s="31"/>
      <c r="G50" s="60"/>
      <c r="H50" s="31"/>
      <c r="I50" s="31"/>
      <c r="J50" s="31"/>
      <c r="K50" s="100"/>
      <c r="L50" s="96"/>
      <c r="M50" s="101"/>
      <c r="N50" s="42"/>
      <c r="O50" s="41"/>
    </row>
    <row r="51" spans="1:15" x14ac:dyDescent="0.2">
      <c r="A51" s="296" t="s">
        <v>342</v>
      </c>
      <c r="B51" s="296"/>
      <c r="C51" s="296"/>
      <c r="D51" s="296"/>
      <c r="E51" s="296"/>
      <c r="F51" s="296"/>
      <c r="G51" s="296"/>
      <c r="H51" s="296"/>
      <c r="I51" s="296"/>
      <c r="J51" s="296"/>
      <c r="K51" s="296"/>
      <c r="L51" s="96"/>
      <c r="M51" s="97"/>
      <c r="N51" s="42"/>
      <c r="O51" s="41"/>
    </row>
    <row r="52" spans="1:15" x14ac:dyDescent="0.2">
      <c r="A52" s="296"/>
      <c r="B52" s="296"/>
      <c r="C52" s="296"/>
      <c r="D52" s="296"/>
      <c r="E52" s="296"/>
      <c r="F52" s="296"/>
      <c r="G52" s="296"/>
      <c r="H52" s="296"/>
      <c r="I52" s="296"/>
      <c r="J52" s="296"/>
      <c r="K52" s="296"/>
      <c r="L52" s="96"/>
      <c r="M52" s="97"/>
      <c r="N52" s="42"/>
      <c r="O52" s="41"/>
    </row>
    <row r="53" spans="1:15" x14ac:dyDescent="0.2">
      <c r="A53" s="31"/>
      <c r="B53" s="31"/>
      <c r="C53" s="31"/>
      <c r="D53" s="31"/>
      <c r="E53" s="39"/>
      <c r="F53" s="31"/>
      <c r="G53" s="60"/>
      <c r="H53" s="31"/>
      <c r="I53" s="31"/>
      <c r="J53" s="31"/>
      <c r="K53" s="100"/>
      <c r="L53" s="96"/>
      <c r="M53" s="97"/>
      <c r="N53" s="42"/>
      <c r="O53" s="41"/>
    </row>
    <row r="54" spans="1:15" ht="22.5" customHeight="1" x14ac:dyDescent="0.2">
      <c r="A54" s="273" t="s">
        <v>335</v>
      </c>
      <c r="B54" s="273"/>
      <c r="C54" s="273"/>
      <c r="D54" s="273"/>
      <c r="E54" s="273"/>
      <c r="F54" s="273"/>
      <c r="G54" s="273"/>
      <c r="H54" s="273"/>
      <c r="I54" s="273"/>
      <c r="J54" s="273"/>
      <c r="K54" s="273"/>
      <c r="L54" s="96"/>
      <c r="M54" s="97"/>
      <c r="N54" s="42"/>
      <c r="O54" s="41"/>
    </row>
    <row r="55" spans="1:15" x14ac:dyDescent="0.2">
      <c r="A55" s="31"/>
      <c r="B55" s="31"/>
      <c r="C55" s="31"/>
      <c r="D55" s="31"/>
      <c r="E55" s="39"/>
      <c r="F55" s="31"/>
      <c r="G55" s="60"/>
      <c r="H55" s="31"/>
      <c r="I55" s="31"/>
      <c r="J55" s="31"/>
      <c r="K55" s="100"/>
      <c r="L55" s="96"/>
      <c r="M55" s="97"/>
      <c r="N55" s="42"/>
      <c r="O55" s="41"/>
    </row>
    <row r="56" spans="1:15" x14ac:dyDescent="0.2">
      <c r="A56" s="31"/>
      <c r="B56" s="31"/>
      <c r="C56" s="31"/>
      <c r="D56" s="31"/>
      <c r="E56" s="39"/>
      <c r="F56" s="31"/>
      <c r="G56" s="60"/>
      <c r="H56" s="31"/>
      <c r="I56" s="31"/>
      <c r="J56" s="31"/>
      <c r="K56" s="100"/>
      <c r="L56" s="31"/>
      <c r="M56" s="31"/>
      <c r="N56" s="31"/>
      <c r="O56" s="41"/>
    </row>
    <row r="57" spans="1:15" x14ac:dyDescent="0.2">
      <c r="A57" s="27"/>
      <c r="B57" s="31"/>
      <c r="C57" s="31"/>
      <c r="D57" s="31"/>
      <c r="E57" s="39"/>
      <c r="F57" s="31"/>
      <c r="G57" s="60"/>
      <c r="H57" s="31"/>
      <c r="I57" s="31"/>
      <c r="J57" s="31"/>
      <c r="K57" s="100"/>
      <c r="L57" s="31"/>
      <c r="M57" s="31"/>
      <c r="N57" s="42"/>
    </row>
    <row r="58" spans="1:15" x14ac:dyDescent="0.2">
      <c r="A58" s="31"/>
      <c r="B58" s="31"/>
      <c r="C58" s="31"/>
      <c r="D58" s="31"/>
      <c r="E58" s="39"/>
      <c r="F58" s="31"/>
      <c r="G58" s="60"/>
      <c r="H58" s="31"/>
      <c r="I58" s="31"/>
      <c r="J58" s="31"/>
      <c r="K58" s="100"/>
      <c r="L58" s="31"/>
      <c r="M58" s="31"/>
      <c r="N58" s="31"/>
    </row>
    <row r="59" spans="1:15" x14ac:dyDescent="0.2">
      <c r="A59" s="27"/>
      <c r="B59" s="31"/>
      <c r="C59" s="31"/>
      <c r="D59" s="31"/>
      <c r="E59" s="39"/>
      <c r="F59" s="31"/>
      <c r="G59" s="60"/>
      <c r="H59" s="31"/>
      <c r="I59" s="31"/>
      <c r="J59" s="31"/>
      <c r="K59" s="100"/>
      <c r="L59" s="31"/>
      <c r="M59" s="31"/>
      <c r="N59" s="31"/>
    </row>
    <row r="60" spans="1:15" x14ac:dyDescent="0.2">
      <c r="A60" s="27"/>
      <c r="B60" s="31"/>
      <c r="C60" s="31"/>
      <c r="D60" s="31"/>
      <c r="E60" s="39"/>
      <c r="F60" s="31"/>
      <c r="G60" s="60"/>
      <c r="H60" s="31"/>
      <c r="I60" s="31"/>
      <c r="J60" s="31"/>
      <c r="K60" s="100"/>
      <c r="L60" s="31"/>
      <c r="M60" s="31"/>
      <c r="N60" s="31"/>
    </row>
    <row r="61" spans="1:15" x14ac:dyDescent="0.2">
      <c r="A61" s="31"/>
      <c r="B61" s="31"/>
      <c r="C61" s="31"/>
      <c r="D61" s="31"/>
      <c r="E61" s="39"/>
      <c r="F61" s="31"/>
      <c r="G61" s="60"/>
      <c r="H61" s="31"/>
      <c r="I61" s="31"/>
      <c r="J61" s="31"/>
      <c r="K61" s="100"/>
      <c r="L61" s="31"/>
      <c r="M61" s="31"/>
      <c r="N61" s="31"/>
    </row>
    <row r="62" spans="1:15" x14ac:dyDescent="0.2">
      <c r="A62" s="27"/>
      <c r="B62" s="31"/>
      <c r="C62" s="31"/>
      <c r="D62" s="31"/>
      <c r="E62" s="39"/>
      <c r="F62" s="31"/>
      <c r="G62" s="60"/>
      <c r="H62" s="31"/>
      <c r="I62" s="31"/>
      <c r="J62" s="31"/>
      <c r="K62" s="100"/>
      <c r="L62" s="31"/>
      <c r="M62" s="31"/>
      <c r="N62" s="31"/>
    </row>
    <row r="63" spans="1:15" x14ac:dyDescent="0.2">
      <c r="A63" s="27"/>
      <c r="B63" s="31"/>
      <c r="C63" s="31"/>
      <c r="D63" s="31"/>
      <c r="E63" s="39"/>
      <c r="F63" s="31"/>
      <c r="G63" s="60"/>
      <c r="H63" s="31"/>
      <c r="I63" s="31"/>
      <c r="J63" s="31"/>
      <c r="K63" s="100"/>
      <c r="L63" s="31"/>
      <c r="M63" s="31"/>
      <c r="N63" s="31"/>
    </row>
    <row r="64" spans="1:15" x14ac:dyDescent="0.2">
      <c r="A64" s="31"/>
      <c r="B64" s="31"/>
      <c r="C64" s="31"/>
      <c r="D64" s="31"/>
      <c r="E64" s="39"/>
      <c r="F64" s="31"/>
      <c r="G64" s="60"/>
      <c r="H64" s="31"/>
      <c r="I64" s="31"/>
      <c r="J64" s="31"/>
      <c r="K64" s="100"/>
      <c r="L64" s="31"/>
      <c r="M64" s="31"/>
      <c r="N64" s="31"/>
    </row>
    <row r="65" spans="1:14" x14ac:dyDescent="0.2">
      <c r="A65" s="31"/>
      <c r="B65" s="31"/>
      <c r="C65" s="31"/>
      <c r="D65" s="31"/>
      <c r="E65" s="39"/>
      <c r="F65" s="31"/>
      <c r="G65" s="60"/>
      <c r="H65" s="31"/>
      <c r="I65" s="31"/>
      <c r="J65" s="31"/>
      <c r="K65" s="100"/>
      <c r="L65" s="31"/>
      <c r="M65" s="31"/>
      <c r="N65" s="31"/>
    </row>
    <row r="66" spans="1:14" x14ac:dyDescent="0.2">
      <c r="A66" s="31"/>
      <c r="B66" s="31"/>
      <c r="C66" s="31"/>
      <c r="D66" s="31"/>
      <c r="E66" s="39"/>
      <c r="F66" s="31"/>
      <c r="G66" s="60"/>
      <c r="H66" s="31"/>
      <c r="I66" s="31"/>
      <c r="J66" s="31"/>
      <c r="K66" s="100"/>
      <c r="L66" s="31"/>
      <c r="M66" s="31"/>
      <c r="N66" s="31"/>
    </row>
    <row r="67" spans="1:14" x14ac:dyDescent="0.2">
      <c r="A67" s="31"/>
      <c r="B67" s="31"/>
      <c r="C67" s="31"/>
      <c r="D67" s="31"/>
      <c r="E67" s="39"/>
      <c r="F67" s="31"/>
      <c r="G67" s="60"/>
      <c r="H67" s="31"/>
      <c r="I67" s="31"/>
      <c r="J67" s="31"/>
      <c r="K67" s="100"/>
      <c r="L67" s="31"/>
      <c r="M67" s="31"/>
      <c r="N67" s="31"/>
    </row>
    <row r="68" spans="1:14" x14ac:dyDescent="0.2">
      <c r="A68" s="31"/>
      <c r="B68" s="31"/>
      <c r="C68" s="31"/>
      <c r="D68" s="31"/>
      <c r="E68" s="39"/>
      <c r="F68" s="31"/>
      <c r="G68" s="60"/>
      <c r="H68" s="31"/>
      <c r="I68" s="31"/>
      <c r="J68" s="31"/>
      <c r="K68" s="100"/>
      <c r="L68" s="31"/>
      <c r="M68" s="31"/>
      <c r="N68" s="31"/>
    </row>
    <row r="69" spans="1:14" x14ac:dyDescent="0.2">
      <c r="A69" s="31"/>
      <c r="B69" s="31"/>
      <c r="C69" s="31"/>
      <c r="D69" s="31"/>
      <c r="E69" s="39"/>
      <c r="F69" s="31"/>
      <c r="G69" s="60"/>
      <c r="H69" s="31"/>
      <c r="I69" s="31"/>
      <c r="J69" s="31"/>
      <c r="K69" s="100"/>
      <c r="L69" s="31"/>
      <c r="M69" s="31"/>
      <c r="N69" s="31"/>
    </row>
    <row r="70" spans="1:14" x14ac:dyDescent="0.2">
      <c r="A70" s="31"/>
      <c r="B70" s="31"/>
      <c r="C70" s="31"/>
      <c r="D70" s="31"/>
      <c r="E70" s="39"/>
      <c r="F70" s="31"/>
      <c r="G70" s="60"/>
      <c r="H70" s="31"/>
      <c r="I70" s="31"/>
      <c r="J70" s="31"/>
      <c r="K70" s="100"/>
      <c r="L70" s="31"/>
      <c r="M70" s="31"/>
      <c r="N70" s="31"/>
    </row>
    <row r="71" spans="1:14" x14ac:dyDescent="0.2">
      <c r="A71" s="31"/>
      <c r="B71" s="31"/>
      <c r="C71" s="31"/>
      <c r="D71" s="31"/>
      <c r="E71" s="39"/>
      <c r="F71" s="31"/>
      <c r="G71" s="60"/>
      <c r="H71" s="31"/>
      <c r="I71" s="31"/>
      <c r="J71" s="31"/>
      <c r="K71" s="100"/>
      <c r="L71" s="31"/>
      <c r="M71" s="31"/>
      <c r="N71" s="31"/>
    </row>
    <row r="72" spans="1:14" x14ac:dyDescent="0.2">
      <c r="A72" s="31"/>
      <c r="B72" s="31"/>
      <c r="C72" s="31"/>
      <c r="D72" s="31"/>
      <c r="E72" s="39"/>
      <c r="F72" s="31"/>
      <c r="G72" s="60"/>
      <c r="H72" s="31"/>
      <c r="I72" s="31"/>
      <c r="J72" s="31"/>
      <c r="K72" s="100"/>
      <c r="L72" s="31"/>
      <c r="M72" s="31"/>
      <c r="N72" s="31"/>
    </row>
    <row r="73" spans="1:14" x14ac:dyDescent="0.2">
      <c r="A73" s="31"/>
      <c r="B73" s="31"/>
      <c r="C73" s="31"/>
      <c r="D73" s="31"/>
      <c r="E73" s="39"/>
      <c r="F73" s="31"/>
      <c r="G73" s="60"/>
      <c r="H73" s="31"/>
      <c r="I73" s="31"/>
      <c r="J73" s="31"/>
      <c r="K73" s="100"/>
      <c r="L73" s="31"/>
      <c r="M73" s="31"/>
      <c r="N73" s="31"/>
    </row>
    <row r="74" spans="1:14" x14ac:dyDescent="0.2">
      <c r="A74" s="31"/>
      <c r="B74" s="31"/>
      <c r="C74" s="31"/>
      <c r="D74" s="31"/>
      <c r="E74" s="39"/>
      <c r="F74" s="31"/>
      <c r="G74" s="60"/>
      <c r="H74" s="31"/>
      <c r="I74" s="31"/>
      <c r="J74" s="31"/>
      <c r="K74" s="100"/>
      <c r="L74" s="31"/>
      <c r="M74" s="31"/>
      <c r="N74" s="31"/>
    </row>
    <row r="75" spans="1:14" x14ac:dyDescent="0.2">
      <c r="A75" s="31"/>
      <c r="B75" s="31"/>
      <c r="C75" s="31"/>
      <c r="D75" s="31"/>
      <c r="E75" s="39"/>
      <c r="F75" s="31"/>
      <c r="G75" s="60"/>
      <c r="H75" s="31"/>
      <c r="I75" s="31"/>
      <c r="J75" s="31"/>
      <c r="K75" s="100"/>
      <c r="L75" s="31"/>
      <c r="M75" s="31"/>
      <c r="N75" s="31"/>
    </row>
    <row r="76" spans="1:14" x14ac:dyDescent="0.2">
      <c r="A76" s="31"/>
      <c r="B76" s="31"/>
      <c r="C76" s="31"/>
      <c r="D76" s="31"/>
      <c r="E76" s="39"/>
      <c r="F76" s="31"/>
      <c r="G76" s="60"/>
      <c r="H76" s="31"/>
      <c r="I76" s="31"/>
      <c r="J76" s="31"/>
      <c r="K76" s="100"/>
      <c r="L76" s="31"/>
      <c r="M76" s="31"/>
      <c r="N76" s="31"/>
    </row>
    <row r="77" spans="1:14" x14ac:dyDescent="0.2">
      <c r="A77" s="31"/>
      <c r="B77" s="31"/>
      <c r="C77" s="31"/>
      <c r="D77" s="31"/>
      <c r="E77" s="39"/>
      <c r="F77" s="31"/>
      <c r="G77" s="60"/>
      <c r="H77" s="31"/>
      <c r="I77" s="31"/>
      <c r="J77" s="31"/>
      <c r="K77" s="100"/>
      <c r="L77" s="31"/>
      <c r="M77" s="31"/>
      <c r="N77" s="31"/>
    </row>
    <row r="78" spans="1:14" x14ac:dyDescent="0.2">
      <c r="A78" s="31"/>
      <c r="B78" s="31"/>
      <c r="C78" s="31"/>
      <c r="D78" s="31"/>
      <c r="E78" s="39"/>
      <c r="F78" s="31"/>
      <c r="G78" s="60"/>
      <c r="H78" s="31"/>
      <c r="I78" s="31"/>
      <c r="J78" s="31"/>
      <c r="K78" s="100"/>
      <c r="L78" s="31"/>
      <c r="M78" s="31"/>
      <c r="N78" s="31"/>
    </row>
    <row r="79" spans="1:14" x14ac:dyDescent="0.2">
      <c r="A79" s="31"/>
      <c r="B79" s="31"/>
      <c r="C79" s="31"/>
      <c r="D79" s="31"/>
      <c r="E79" s="39"/>
      <c r="F79" s="31"/>
      <c r="G79" s="60"/>
      <c r="H79" s="31"/>
      <c r="I79" s="31"/>
      <c r="J79" s="31"/>
      <c r="K79" s="100"/>
      <c r="L79" s="31"/>
      <c r="M79" s="61"/>
      <c r="N79" s="42"/>
    </row>
    <row r="80" spans="1:14" x14ac:dyDescent="0.2">
      <c r="A80" s="31"/>
      <c r="B80" s="31"/>
      <c r="C80" s="31"/>
      <c r="D80" s="31"/>
      <c r="E80" s="39"/>
      <c r="F80" s="31"/>
      <c r="G80" s="60"/>
      <c r="H80" s="31"/>
      <c r="I80" s="31"/>
      <c r="J80" s="31"/>
      <c r="K80" s="100"/>
      <c r="L80" s="31"/>
      <c r="M80" s="31"/>
      <c r="N80" s="64"/>
    </row>
    <row r="81" spans="1:14" x14ac:dyDescent="0.2">
      <c r="A81" s="31"/>
      <c r="B81" s="31"/>
      <c r="C81" s="31"/>
      <c r="D81" s="31"/>
      <c r="E81" s="39"/>
      <c r="F81" s="31"/>
      <c r="G81" s="60"/>
      <c r="H81" s="31"/>
      <c r="I81" s="31"/>
      <c r="J81" s="31"/>
      <c r="K81" s="100"/>
      <c r="L81" s="31"/>
      <c r="M81" s="31"/>
      <c r="N81" s="31"/>
    </row>
    <row r="82" spans="1:14" x14ac:dyDescent="0.2">
      <c r="A82" s="31"/>
      <c r="B82" s="31"/>
      <c r="C82" s="31"/>
      <c r="D82" s="31"/>
      <c r="E82" s="39"/>
      <c r="F82" s="31"/>
      <c r="G82" s="60"/>
      <c r="H82" s="31"/>
      <c r="I82" s="31"/>
      <c r="J82" s="31"/>
      <c r="K82" s="100"/>
      <c r="L82" s="31"/>
      <c r="M82" s="31"/>
      <c r="N82" s="64"/>
    </row>
    <row r="83" spans="1:14" x14ac:dyDescent="0.2">
      <c r="A83" s="31"/>
      <c r="B83" s="31"/>
      <c r="C83" s="31"/>
      <c r="D83" s="31"/>
      <c r="E83" s="39"/>
      <c r="F83" s="31"/>
      <c r="G83" s="60"/>
      <c r="H83" s="31"/>
      <c r="I83" s="31"/>
      <c r="J83" s="31"/>
      <c r="K83" s="100"/>
      <c r="L83" s="31"/>
      <c r="M83" s="31"/>
      <c r="N83" s="64"/>
    </row>
    <row r="84" spans="1:14" x14ac:dyDescent="0.2">
      <c r="A84" s="31"/>
      <c r="B84" s="31"/>
      <c r="C84" s="31"/>
      <c r="D84" s="31"/>
      <c r="E84" s="39"/>
      <c r="F84" s="31"/>
      <c r="G84" s="60"/>
      <c r="H84" s="31"/>
      <c r="I84" s="31"/>
      <c r="J84" s="31"/>
      <c r="K84" s="100"/>
      <c r="L84" s="31"/>
      <c r="M84" s="31"/>
      <c r="N84" s="64"/>
    </row>
    <row r="85" spans="1:14" x14ac:dyDescent="0.2">
      <c r="A85" s="31"/>
      <c r="B85" s="31"/>
      <c r="C85" s="31"/>
      <c r="D85" s="31"/>
      <c r="E85" s="39"/>
      <c r="F85" s="31"/>
      <c r="G85" s="60"/>
      <c r="H85" s="31"/>
      <c r="I85" s="31"/>
      <c r="J85" s="31"/>
      <c r="K85" s="100"/>
      <c r="L85" s="31"/>
      <c r="M85" s="31"/>
      <c r="N85" s="64"/>
    </row>
    <row r="86" spans="1:14" x14ac:dyDescent="0.2">
      <c r="A86" s="31"/>
      <c r="B86" s="31"/>
      <c r="C86" s="31"/>
      <c r="D86" s="31"/>
      <c r="E86" s="39"/>
      <c r="F86" s="31"/>
      <c r="G86" s="60"/>
      <c r="H86" s="31"/>
      <c r="I86" s="31"/>
      <c r="J86" s="31"/>
      <c r="K86" s="100"/>
      <c r="L86" s="31"/>
      <c r="M86" s="31"/>
      <c r="N86" s="64"/>
    </row>
    <row r="87" spans="1:14" x14ac:dyDescent="0.2">
      <c r="A87" s="31"/>
      <c r="B87" s="31"/>
      <c r="C87" s="31"/>
      <c r="D87" s="31"/>
      <c r="E87" s="39"/>
      <c r="F87" s="31"/>
      <c r="G87" s="60"/>
      <c r="H87" s="31"/>
      <c r="I87" s="31"/>
      <c r="J87" s="31"/>
      <c r="K87" s="100"/>
      <c r="L87" s="31"/>
      <c r="M87" s="31"/>
      <c r="N87" s="64"/>
    </row>
    <row r="88" spans="1:14" x14ac:dyDescent="0.2">
      <c r="A88" s="64"/>
      <c r="B88" s="64"/>
      <c r="C88" s="64"/>
      <c r="D88" s="64"/>
      <c r="E88" s="67"/>
      <c r="F88" s="64"/>
      <c r="G88" s="104"/>
      <c r="H88" s="64"/>
      <c r="I88" s="64"/>
      <c r="J88" s="64"/>
      <c r="K88" s="108"/>
      <c r="L88" s="64"/>
      <c r="M88" s="85"/>
      <c r="N88" s="85"/>
    </row>
    <row r="89" spans="1:14" x14ac:dyDescent="0.2">
      <c r="A89" s="41"/>
      <c r="B89" s="41"/>
      <c r="C89" s="41"/>
      <c r="D89" s="41"/>
      <c r="E89" s="44"/>
      <c r="F89" s="41"/>
      <c r="G89" s="46"/>
      <c r="H89" s="41"/>
      <c r="I89" s="41"/>
      <c r="J89" s="41"/>
      <c r="K89" s="109"/>
      <c r="L89" s="41"/>
      <c r="M89" s="41"/>
      <c r="N89" s="41"/>
    </row>
    <row r="90" spans="1:14" x14ac:dyDescent="0.2">
      <c r="A90" s="41"/>
      <c r="B90" s="41"/>
      <c r="C90" s="41"/>
      <c r="D90" s="41"/>
      <c r="E90" s="44"/>
      <c r="F90" s="41"/>
      <c r="G90" s="46"/>
      <c r="H90" s="41"/>
      <c r="I90" s="41"/>
      <c r="J90" s="41"/>
      <c r="K90" s="109"/>
      <c r="L90" s="41"/>
      <c r="M90" s="41"/>
      <c r="N90" s="41"/>
    </row>
    <row r="91" spans="1:14" x14ac:dyDescent="0.2">
      <c r="A91" s="41"/>
      <c r="B91" s="41"/>
      <c r="C91" s="41"/>
      <c r="D91" s="41"/>
      <c r="E91" s="44"/>
      <c r="F91" s="41"/>
      <c r="G91" s="46"/>
      <c r="H91" s="41"/>
      <c r="I91" s="41"/>
      <c r="J91" s="41"/>
      <c r="K91" s="109"/>
      <c r="L91" s="41"/>
      <c r="M91" s="41"/>
      <c r="N91" s="41"/>
    </row>
  </sheetData>
  <mergeCells count="37">
    <mergeCell ref="A54:K54"/>
    <mergeCell ref="F40:F41"/>
    <mergeCell ref="H40:H41"/>
    <mergeCell ref="J40:J41"/>
    <mergeCell ref="D44:D45"/>
    <mergeCell ref="F44:F45"/>
    <mergeCell ref="H44:H45"/>
    <mergeCell ref="J44:J45"/>
    <mergeCell ref="J47:J48"/>
    <mergeCell ref="A51:K52"/>
    <mergeCell ref="D34:D35"/>
    <mergeCell ref="F34:F35"/>
    <mergeCell ref="H34:H35"/>
    <mergeCell ref="J34:J35"/>
    <mergeCell ref="D37:D38"/>
    <mergeCell ref="F37:F38"/>
    <mergeCell ref="H37:H38"/>
    <mergeCell ref="J37:J38"/>
    <mergeCell ref="J6:K7"/>
    <mergeCell ref="J9:J10"/>
    <mergeCell ref="J12:J13"/>
    <mergeCell ref="J15:J16"/>
    <mergeCell ref="H9:H10"/>
    <mergeCell ref="H12:H13"/>
    <mergeCell ref="H15:H16"/>
    <mergeCell ref="H19:H20"/>
    <mergeCell ref="F19:F20"/>
    <mergeCell ref="J19:J20"/>
    <mergeCell ref="J22:J23"/>
    <mergeCell ref="J31:K32"/>
    <mergeCell ref="A26:K27"/>
    <mergeCell ref="D9:D10"/>
    <mergeCell ref="D12:D13"/>
    <mergeCell ref="D19:D20"/>
    <mergeCell ref="F9:F10"/>
    <mergeCell ref="F12:F13"/>
    <mergeCell ref="F15:F16"/>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93"/>
  <sheetViews>
    <sheetView view="pageLayout" zoomScaleNormal="100" workbookViewId="0">
      <selection activeCell="G24" sqref="G24"/>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93" customWidth="1"/>
    <col min="8" max="8" width="13.5703125" style="1" customWidth="1"/>
    <col min="9" max="9" width="4.7109375" style="1" customWidth="1"/>
    <col min="10" max="10" width="13.5703125" style="1" customWidth="1"/>
    <col min="11" max="11" width="4.7109375" style="105" customWidth="1"/>
    <col min="12" max="16384" width="6.85546875" style="1"/>
  </cols>
  <sheetData>
    <row r="1" spans="1:14" ht="22.5" customHeight="1" x14ac:dyDescent="0.2"/>
    <row r="2" spans="1:14" x14ac:dyDescent="0.2">
      <c r="A2" s="25" t="s">
        <v>222</v>
      </c>
      <c r="B2" s="29"/>
      <c r="C2" s="26"/>
      <c r="D2" s="26"/>
      <c r="E2" s="140"/>
      <c r="F2" s="26"/>
      <c r="G2" s="76"/>
      <c r="H2" s="26"/>
      <c r="I2" s="26"/>
      <c r="J2" s="26"/>
      <c r="K2" s="106"/>
      <c r="L2" s="26"/>
      <c r="M2" s="33"/>
      <c r="N2" s="26"/>
    </row>
    <row r="3" spans="1:14" x14ac:dyDescent="0.2">
      <c r="A3" s="25"/>
      <c r="B3" s="29"/>
      <c r="C3" s="26"/>
      <c r="D3" s="26"/>
      <c r="E3" s="140"/>
      <c r="F3" s="26"/>
      <c r="G3" s="76"/>
      <c r="H3" s="26"/>
      <c r="I3" s="26"/>
      <c r="J3" s="26"/>
      <c r="K3" s="106"/>
      <c r="L3" s="26"/>
      <c r="M3" s="33"/>
      <c r="N3" s="26"/>
    </row>
    <row r="4" spans="1:14" x14ac:dyDescent="0.2">
      <c r="A4" s="37" t="s">
        <v>168</v>
      </c>
      <c r="B4" s="29"/>
      <c r="C4" s="26"/>
      <c r="D4" s="26"/>
      <c r="E4" s="140"/>
      <c r="F4" s="26"/>
      <c r="G4" s="76"/>
      <c r="H4" s="26"/>
      <c r="I4" s="26"/>
      <c r="J4" s="26"/>
      <c r="K4" s="106"/>
      <c r="L4" s="26"/>
      <c r="M4" s="33"/>
      <c r="N4" s="26"/>
    </row>
    <row r="5" spans="1:14" x14ac:dyDescent="0.2">
      <c r="A5" s="25"/>
      <c r="B5" s="29"/>
      <c r="C5" s="26"/>
      <c r="D5" s="26"/>
      <c r="E5" s="140"/>
      <c r="F5" s="76"/>
      <c r="G5" s="76"/>
      <c r="H5" s="76"/>
      <c r="I5" s="76"/>
      <c r="J5" s="49"/>
      <c r="K5" s="107"/>
      <c r="L5" s="26"/>
      <c r="M5" s="49"/>
      <c r="N5" s="42"/>
    </row>
    <row r="6" spans="1:14" ht="11.25" customHeight="1" x14ac:dyDescent="0.2">
      <c r="A6" s="25"/>
      <c r="B6" s="29"/>
      <c r="C6" s="26"/>
      <c r="D6" s="49"/>
      <c r="E6" s="140"/>
      <c r="F6" s="76"/>
      <c r="G6" s="76"/>
      <c r="H6" s="76" t="s">
        <v>151</v>
      </c>
      <c r="I6" s="76"/>
      <c r="J6" s="295" t="s">
        <v>167</v>
      </c>
      <c r="K6" s="295"/>
      <c r="L6" s="26"/>
      <c r="M6" s="94"/>
      <c r="N6" s="42"/>
    </row>
    <row r="7" spans="1:14" x14ac:dyDescent="0.2">
      <c r="A7" s="25"/>
      <c r="B7" s="29"/>
      <c r="C7" s="26"/>
      <c r="D7" s="140" t="s">
        <v>153</v>
      </c>
      <c r="E7" s="140"/>
      <c r="F7" s="76" t="s">
        <v>166</v>
      </c>
      <c r="G7" s="76"/>
      <c r="H7" s="76" t="s">
        <v>154</v>
      </c>
      <c r="I7" s="76"/>
      <c r="J7" s="295"/>
      <c r="K7" s="295"/>
      <c r="L7" s="26"/>
      <c r="M7" s="94"/>
      <c r="N7" s="42"/>
    </row>
    <row r="8" spans="1:14" x14ac:dyDescent="0.2">
      <c r="A8" s="26"/>
      <c r="B8" s="26"/>
      <c r="C8" s="26"/>
      <c r="D8" s="26"/>
      <c r="E8" s="140"/>
      <c r="F8" s="140"/>
      <c r="G8" s="76"/>
      <c r="H8" s="26"/>
      <c r="I8" s="26"/>
      <c r="J8" s="49"/>
      <c r="K8" s="107"/>
      <c r="L8" s="26"/>
      <c r="M8" s="33"/>
      <c r="N8" s="34"/>
    </row>
    <row r="9" spans="1:14" x14ac:dyDescent="0.2">
      <c r="A9" s="26" t="s">
        <v>155</v>
      </c>
      <c r="B9" s="26"/>
      <c r="C9" s="26"/>
      <c r="D9" s="285" t="e">
        <f>IF('Page 6'!I6="P",'Page 6'!L34,'Page 7'!K54)</f>
        <v>#DIV/0!</v>
      </c>
      <c r="E9" s="100" t="s">
        <v>246</v>
      </c>
      <c r="F9" s="290" t="e">
        <f>IF('Page 6'!I6="P",ROUNDDOWN('Page 6'!K43*D9,2),ROUNDDOWN('Page 7'!K9*D9,2))</f>
        <v>#DIV/0!</v>
      </c>
      <c r="G9" s="100" t="s">
        <v>249</v>
      </c>
      <c r="H9" s="293"/>
      <c r="I9" s="100" t="s">
        <v>253</v>
      </c>
      <c r="J9" s="292" t="e">
        <f>F9-H9</f>
        <v>#DIV/0!</v>
      </c>
      <c r="K9" s="100" t="s">
        <v>257</v>
      </c>
      <c r="L9" s="96"/>
      <c r="M9" s="101"/>
      <c r="N9" s="42"/>
    </row>
    <row r="10" spans="1:14" x14ac:dyDescent="0.2">
      <c r="A10" s="26" t="s">
        <v>156</v>
      </c>
      <c r="B10" s="26"/>
      <c r="C10" s="26"/>
      <c r="D10" s="286"/>
      <c r="E10" s="100"/>
      <c r="F10" s="291"/>
      <c r="G10" s="102"/>
      <c r="H10" s="294"/>
      <c r="I10" s="102"/>
      <c r="J10" s="291"/>
      <c r="K10" s="100"/>
      <c r="L10" s="96"/>
      <c r="M10" s="101"/>
      <c r="N10" s="42"/>
    </row>
    <row r="11" spans="1:14" x14ac:dyDescent="0.2">
      <c r="A11" s="26"/>
      <c r="B11" s="26"/>
      <c r="C11" s="26"/>
      <c r="D11" s="95"/>
      <c r="E11" s="100"/>
      <c r="F11" s="89"/>
      <c r="G11" s="102"/>
      <c r="H11" s="65"/>
      <c r="I11" s="102"/>
      <c r="J11" s="65"/>
      <c r="K11" s="100"/>
      <c r="L11" s="96"/>
      <c r="M11" s="97"/>
      <c r="N11" s="42"/>
    </row>
    <row r="12" spans="1:14" x14ac:dyDescent="0.2">
      <c r="A12" s="26" t="s">
        <v>157</v>
      </c>
      <c r="B12" s="26"/>
      <c r="C12" s="26"/>
      <c r="D12" s="287">
        <v>0</v>
      </c>
      <c r="E12" s="100" t="s">
        <v>165</v>
      </c>
      <c r="F12" s="292">
        <f>IF('Page 6'!I6="P",ROUNDDOWN('Page 6'!K43*D12,2),ROUNDDOWN('Page 7'!K9*D12,2))</f>
        <v>0</v>
      </c>
      <c r="G12" s="100" t="s">
        <v>250</v>
      </c>
      <c r="H12" s="293"/>
      <c r="I12" s="100" t="s">
        <v>254</v>
      </c>
      <c r="J12" s="292">
        <f>F12-H12</f>
        <v>0</v>
      </c>
      <c r="K12" s="100" t="s">
        <v>258</v>
      </c>
      <c r="L12" s="96"/>
      <c r="M12" s="101"/>
      <c r="N12" s="42"/>
    </row>
    <row r="13" spans="1:14" x14ac:dyDescent="0.2">
      <c r="A13" s="26" t="s">
        <v>156</v>
      </c>
      <c r="B13" s="26"/>
      <c r="C13" s="26"/>
      <c r="D13" s="270"/>
      <c r="E13" s="100"/>
      <c r="F13" s="291"/>
      <c r="G13" s="102"/>
      <c r="H13" s="294"/>
      <c r="I13" s="102"/>
      <c r="J13" s="291"/>
      <c r="K13" s="100"/>
      <c r="L13" s="96"/>
      <c r="M13" s="101"/>
      <c r="N13" s="42"/>
    </row>
    <row r="14" spans="1:14" x14ac:dyDescent="0.2">
      <c r="A14" s="26"/>
      <c r="B14" s="26"/>
      <c r="C14" s="26"/>
      <c r="D14" s="31"/>
      <c r="E14" s="100"/>
      <c r="F14" s="89"/>
      <c r="G14" s="102"/>
      <c r="H14" s="65"/>
      <c r="I14" s="102"/>
      <c r="J14" s="65"/>
      <c r="K14" s="100"/>
      <c r="L14" s="96"/>
      <c r="M14" s="97"/>
      <c r="N14" s="42"/>
    </row>
    <row r="15" spans="1:14" x14ac:dyDescent="0.2">
      <c r="A15" s="26" t="s">
        <v>158</v>
      </c>
      <c r="B15" s="26"/>
      <c r="C15" s="26"/>
      <c r="D15" s="98">
        <v>0</v>
      </c>
      <c r="E15" s="100" t="s">
        <v>283</v>
      </c>
      <c r="F15" s="292">
        <f>IF('Page 6'!I6="P",ROUNDDOWN('Page 6'!K43*D15+D16+D17+D18,2),ROUNDDOWN('Page 7'!K9*D15+D16+D17+D18,2))</f>
        <v>0</v>
      </c>
      <c r="G15" s="100" t="s">
        <v>251</v>
      </c>
      <c r="H15" s="293"/>
      <c r="I15" s="100" t="s">
        <v>255</v>
      </c>
      <c r="J15" s="292">
        <f>F15-H15</f>
        <v>0</v>
      </c>
      <c r="K15" s="100" t="s">
        <v>259</v>
      </c>
      <c r="L15" s="96"/>
      <c r="M15" s="101"/>
      <c r="N15" s="42"/>
    </row>
    <row r="16" spans="1:14" x14ac:dyDescent="0.2">
      <c r="A16" s="26" t="s">
        <v>159</v>
      </c>
      <c r="B16" s="26"/>
      <c r="C16" s="26"/>
      <c r="D16" s="51">
        <v>0</v>
      </c>
      <c r="E16" s="100" t="s">
        <v>284</v>
      </c>
      <c r="F16" s="291"/>
      <c r="G16" s="102"/>
      <c r="H16" s="294"/>
      <c r="I16" s="102"/>
      <c r="J16" s="291"/>
      <c r="K16" s="100"/>
      <c r="L16" s="96"/>
      <c r="M16" s="101"/>
      <c r="N16" s="42"/>
    </row>
    <row r="17" spans="1:15" x14ac:dyDescent="0.2">
      <c r="A17" s="26" t="s">
        <v>161</v>
      </c>
      <c r="B17" s="26"/>
      <c r="C17" s="26"/>
      <c r="D17" s="51">
        <v>0</v>
      </c>
      <c r="E17" s="100" t="s">
        <v>285</v>
      </c>
      <c r="F17" s="89"/>
      <c r="G17" s="102"/>
      <c r="H17" s="65"/>
      <c r="I17" s="102"/>
      <c r="J17" s="65"/>
      <c r="K17" s="100"/>
      <c r="L17" s="96"/>
      <c r="M17" s="97"/>
      <c r="N17" s="42"/>
    </row>
    <row r="18" spans="1:15" x14ac:dyDescent="0.2">
      <c r="A18" s="26" t="s">
        <v>334</v>
      </c>
      <c r="B18" s="26"/>
      <c r="C18" s="26"/>
      <c r="D18" s="51">
        <v>0</v>
      </c>
      <c r="E18" s="100" t="s">
        <v>336</v>
      </c>
      <c r="F18" s="89"/>
      <c r="G18" s="102"/>
      <c r="H18" s="65"/>
      <c r="I18" s="102"/>
      <c r="J18" s="65"/>
      <c r="K18" s="100"/>
      <c r="L18" s="96"/>
      <c r="M18" s="97"/>
      <c r="N18" s="42"/>
    </row>
    <row r="19" spans="1:15" x14ac:dyDescent="0.2">
      <c r="A19" s="26"/>
      <c r="B19" s="26"/>
      <c r="C19" s="26"/>
      <c r="D19" s="31"/>
      <c r="E19" s="100"/>
      <c r="F19" s="89"/>
      <c r="G19" s="102"/>
      <c r="H19" s="65"/>
      <c r="I19" s="102"/>
      <c r="J19" s="65"/>
      <c r="K19" s="100"/>
      <c r="L19" s="96"/>
      <c r="M19" s="97"/>
      <c r="N19" s="42"/>
    </row>
    <row r="20" spans="1:15" x14ac:dyDescent="0.2">
      <c r="A20" s="26" t="s">
        <v>162</v>
      </c>
      <c r="B20" s="26"/>
      <c r="C20" s="26"/>
      <c r="D20" s="288">
        <v>0.14299999999999999</v>
      </c>
      <c r="E20" s="100" t="s">
        <v>248</v>
      </c>
      <c r="F20" s="292">
        <f>IF('Page 6'!I6="P",ROUNDDOWN('Page 6'!K43*D20,2),ROUNDDOWN('Page 7'!K9*D20,2))</f>
        <v>0</v>
      </c>
      <c r="G20" s="100" t="s">
        <v>252</v>
      </c>
      <c r="H20" s="293"/>
      <c r="I20" s="100" t="s">
        <v>256</v>
      </c>
      <c r="J20" s="292">
        <f>F20-H20</f>
        <v>0</v>
      </c>
      <c r="K20" s="100" t="s">
        <v>260</v>
      </c>
      <c r="L20" s="96"/>
      <c r="M20" s="101"/>
      <c r="N20" s="42"/>
    </row>
    <row r="21" spans="1:15" x14ac:dyDescent="0.2">
      <c r="A21" s="26" t="s">
        <v>152</v>
      </c>
      <c r="B21" s="26"/>
      <c r="C21" s="26"/>
      <c r="D21" s="289"/>
      <c r="E21" s="140"/>
      <c r="F21" s="291"/>
      <c r="G21" s="103"/>
      <c r="H21" s="294"/>
      <c r="I21" s="103"/>
      <c r="J21" s="291"/>
      <c r="K21" s="100"/>
      <c r="L21" s="96"/>
      <c r="M21" s="101"/>
      <c r="N21" s="42"/>
    </row>
    <row r="22" spans="1:15" x14ac:dyDescent="0.2">
      <c r="A22" s="26"/>
      <c r="B22" s="26"/>
      <c r="C22" s="26"/>
      <c r="D22" s="26"/>
      <c r="E22" s="140"/>
      <c r="F22" s="78"/>
      <c r="G22" s="63"/>
      <c r="H22" s="96"/>
      <c r="I22" s="96"/>
      <c r="J22" s="96"/>
      <c r="K22" s="100"/>
      <c r="L22" s="96"/>
      <c r="M22" s="97"/>
      <c r="N22" s="42"/>
    </row>
    <row r="23" spans="1:15" x14ac:dyDescent="0.2">
      <c r="A23" s="26" t="s">
        <v>163</v>
      </c>
      <c r="B23" s="26"/>
      <c r="C23" s="26"/>
      <c r="D23" s="26"/>
      <c r="E23" s="140"/>
      <c r="F23" s="78"/>
      <c r="G23" s="63"/>
      <c r="H23" s="78"/>
      <c r="I23" s="96"/>
      <c r="J23" s="292" t="e">
        <f>J9+J12+J15+J20</f>
        <v>#DIV/0!</v>
      </c>
      <c r="K23" s="100" t="s">
        <v>291</v>
      </c>
      <c r="L23" s="96"/>
      <c r="M23" s="101"/>
      <c r="N23" s="42"/>
    </row>
    <row r="24" spans="1:15" x14ac:dyDescent="0.2">
      <c r="A24" s="26"/>
      <c r="B24" s="26"/>
      <c r="C24" s="26"/>
      <c r="D24" s="26"/>
      <c r="E24" s="140"/>
      <c r="F24" s="78"/>
      <c r="G24" s="63"/>
      <c r="H24" s="96"/>
      <c r="I24" s="96"/>
      <c r="J24" s="291"/>
      <c r="K24" s="100"/>
      <c r="L24" s="96"/>
      <c r="M24" s="101"/>
      <c r="N24" s="42"/>
    </row>
    <row r="25" spans="1:15" x14ac:dyDescent="0.2">
      <c r="A25" s="26"/>
      <c r="B25" s="26"/>
      <c r="C25" s="26"/>
      <c r="D25" s="26"/>
      <c r="E25" s="140"/>
      <c r="F25" s="88"/>
      <c r="G25" s="60"/>
      <c r="H25" s="30"/>
      <c r="I25" s="30"/>
      <c r="J25" s="39"/>
      <c r="K25" s="100"/>
      <c r="L25" s="39"/>
      <c r="M25" s="61"/>
      <c r="N25" s="42"/>
    </row>
    <row r="26" spans="1:15" x14ac:dyDescent="0.2">
      <c r="A26" s="48" t="s">
        <v>305</v>
      </c>
      <c r="B26" s="26"/>
      <c r="C26" s="26"/>
      <c r="D26" s="26"/>
      <c r="E26" s="140"/>
      <c r="F26" s="88"/>
      <c r="G26" s="60"/>
      <c r="H26" s="30"/>
      <c r="I26" s="30"/>
      <c r="J26" s="39"/>
      <c r="K26" s="100"/>
      <c r="L26" s="39"/>
      <c r="M26" s="61"/>
      <c r="N26" s="42"/>
    </row>
    <row r="27" spans="1:15" x14ac:dyDescent="0.2">
      <c r="A27" s="296" t="s">
        <v>343</v>
      </c>
      <c r="B27" s="296"/>
      <c r="C27" s="296"/>
      <c r="D27" s="296"/>
      <c r="E27" s="296"/>
      <c r="F27" s="296"/>
      <c r="G27" s="296"/>
      <c r="H27" s="296"/>
      <c r="I27" s="296"/>
      <c r="J27" s="296"/>
      <c r="K27" s="296"/>
      <c r="L27" s="39"/>
      <c r="M27" s="61"/>
      <c r="N27" s="42"/>
    </row>
    <row r="28" spans="1:15" x14ac:dyDescent="0.2">
      <c r="A28" s="296"/>
      <c r="B28" s="296"/>
      <c r="C28" s="296"/>
      <c r="D28" s="296"/>
      <c r="E28" s="296"/>
      <c r="F28" s="296"/>
      <c r="G28" s="296"/>
      <c r="H28" s="296"/>
      <c r="I28" s="296"/>
      <c r="J28" s="296"/>
      <c r="K28" s="296"/>
      <c r="L28" s="39"/>
      <c r="M28" s="61"/>
      <c r="N28" s="42"/>
    </row>
    <row r="29" spans="1:15" x14ac:dyDescent="0.2">
      <c r="A29" s="166"/>
      <c r="B29" s="167"/>
      <c r="C29" s="167"/>
      <c r="D29" s="167"/>
      <c r="E29" s="168"/>
      <c r="F29" s="167"/>
      <c r="G29" s="167"/>
      <c r="H29" s="168"/>
      <c r="I29" s="168"/>
      <c r="J29" s="167"/>
      <c r="K29" s="169"/>
      <c r="L29" s="31"/>
      <c r="M29" s="31"/>
      <c r="N29" s="31"/>
      <c r="O29" s="41"/>
    </row>
    <row r="30" spans="1:15" x14ac:dyDescent="0.2">
      <c r="A30" s="170" t="s">
        <v>164</v>
      </c>
      <c r="B30" s="171"/>
      <c r="C30" s="172"/>
      <c r="D30" s="172"/>
      <c r="E30" s="173"/>
      <c r="F30" s="172"/>
      <c r="G30" s="172"/>
      <c r="H30" s="172"/>
      <c r="I30" s="172"/>
      <c r="J30" s="172"/>
      <c r="K30" s="174"/>
      <c r="L30" s="31"/>
      <c r="M30" s="31"/>
      <c r="N30" s="31"/>
      <c r="O30" s="41"/>
    </row>
    <row r="31" spans="1:15" x14ac:dyDescent="0.2">
      <c r="A31" s="175"/>
      <c r="B31" s="171"/>
      <c r="C31" s="172"/>
      <c r="D31" s="172"/>
      <c r="E31" s="173"/>
      <c r="F31" s="172"/>
      <c r="G31" s="172"/>
      <c r="H31" s="172"/>
      <c r="I31" s="172"/>
      <c r="J31" s="176"/>
      <c r="K31" s="177"/>
      <c r="L31" s="31"/>
      <c r="M31" s="31"/>
      <c r="N31" s="31"/>
      <c r="O31" s="41"/>
    </row>
    <row r="32" spans="1:15" x14ac:dyDescent="0.2">
      <c r="A32" s="25"/>
      <c r="B32" s="29"/>
      <c r="C32" s="26"/>
      <c r="D32" s="49"/>
      <c r="E32" s="140"/>
      <c r="F32" s="76"/>
      <c r="G32" s="76"/>
      <c r="H32" s="76" t="s">
        <v>151</v>
      </c>
      <c r="I32" s="76"/>
      <c r="J32" s="295" t="s">
        <v>167</v>
      </c>
      <c r="K32" s="295"/>
      <c r="L32" s="31"/>
      <c r="M32" s="81"/>
      <c r="N32" s="42"/>
      <c r="O32" s="41"/>
    </row>
    <row r="33" spans="1:15" x14ac:dyDescent="0.2">
      <c r="A33" s="25"/>
      <c r="B33" s="29"/>
      <c r="C33" s="26"/>
      <c r="D33" s="140" t="s">
        <v>153</v>
      </c>
      <c r="E33" s="140"/>
      <c r="F33" s="76" t="s">
        <v>166</v>
      </c>
      <c r="G33" s="76"/>
      <c r="H33" s="76" t="s">
        <v>154</v>
      </c>
      <c r="I33" s="76"/>
      <c r="J33" s="295"/>
      <c r="K33" s="295"/>
      <c r="L33" s="31"/>
      <c r="M33" s="81"/>
      <c r="N33" s="42"/>
      <c r="O33" s="41"/>
    </row>
    <row r="34" spans="1:15" x14ac:dyDescent="0.2">
      <c r="A34" s="26"/>
      <c r="B34" s="26"/>
      <c r="C34" s="26"/>
      <c r="D34" s="26"/>
      <c r="E34" s="140"/>
      <c r="F34" s="140"/>
      <c r="G34" s="76"/>
      <c r="H34" s="26"/>
      <c r="I34" s="26"/>
      <c r="J34" s="49"/>
      <c r="K34" s="107"/>
      <c r="L34" s="31"/>
      <c r="M34" s="81"/>
      <c r="N34" s="42"/>
      <c r="O34" s="41"/>
    </row>
    <row r="35" spans="1:15" x14ac:dyDescent="0.2">
      <c r="A35" s="26" t="s">
        <v>155</v>
      </c>
      <c r="B35" s="26"/>
      <c r="C35" s="26"/>
      <c r="D35" s="285" t="e">
        <f>D9</f>
        <v>#DIV/0!</v>
      </c>
      <c r="E35" s="100" t="s">
        <v>286</v>
      </c>
      <c r="F35" s="292" t="e">
        <f>IF('Page 6'!I6="P",ROUNDDOWN('Page 6'!K46*D9,2),ROUNDDOWN('Page 7'!K12*D9,2))</f>
        <v>#DIV/0!</v>
      </c>
      <c r="G35" s="100" t="s">
        <v>292</v>
      </c>
      <c r="H35" s="293"/>
      <c r="I35" s="100" t="s">
        <v>296</v>
      </c>
      <c r="J35" s="292" t="e">
        <f>F35-H35</f>
        <v>#DIV/0!</v>
      </c>
      <c r="K35" s="100" t="s">
        <v>300</v>
      </c>
      <c r="L35" s="31"/>
      <c r="M35" s="81"/>
      <c r="N35" s="42"/>
      <c r="O35" s="41"/>
    </row>
    <row r="36" spans="1:15" x14ac:dyDescent="0.2">
      <c r="A36" s="26" t="s">
        <v>156</v>
      </c>
      <c r="B36" s="26"/>
      <c r="C36" s="26"/>
      <c r="D36" s="286"/>
      <c r="E36" s="100"/>
      <c r="F36" s="291"/>
      <c r="G36" s="102"/>
      <c r="H36" s="294"/>
      <c r="I36" s="102"/>
      <c r="J36" s="291"/>
      <c r="K36" s="100"/>
      <c r="L36" s="31"/>
      <c r="M36" s="40"/>
      <c r="N36" s="42"/>
      <c r="O36" s="41"/>
    </row>
    <row r="37" spans="1:15" x14ac:dyDescent="0.2">
      <c r="A37" s="26"/>
      <c r="B37" s="26"/>
      <c r="C37" s="26"/>
      <c r="D37" s="95"/>
      <c r="E37" s="100"/>
      <c r="F37" s="89"/>
      <c r="G37" s="102"/>
      <c r="H37" s="65"/>
      <c r="I37" s="102"/>
      <c r="J37" s="65"/>
      <c r="K37" s="100"/>
      <c r="L37" s="96"/>
      <c r="M37" s="101"/>
      <c r="N37" s="42"/>
      <c r="O37" s="41"/>
    </row>
    <row r="38" spans="1:15" x14ac:dyDescent="0.2">
      <c r="A38" s="26" t="s">
        <v>157</v>
      </c>
      <c r="B38" s="26"/>
      <c r="C38" s="26"/>
      <c r="D38" s="287">
        <f>D12</f>
        <v>0</v>
      </c>
      <c r="E38" s="100" t="s">
        <v>287</v>
      </c>
      <c r="F38" s="292">
        <f>IF('Page 6'!I6="P",ROUNDDOWN('Page 6'!K46*D12,2),ROUNDDOWN('Page 7'!K12*D12,2))</f>
        <v>0</v>
      </c>
      <c r="G38" s="100" t="s">
        <v>293</v>
      </c>
      <c r="H38" s="293"/>
      <c r="I38" s="100" t="s">
        <v>297</v>
      </c>
      <c r="J38" s="292">
        <f>F38-H38</f>
        <v>0</v>
      </c>
      <c r="K38" s="100" t="s">
        <v>301</v>
      </c>
      <c r="L38" s="96"/>
      <c r="M38" s="101"/>
      <c r="N38" s="42"/>
      <c r="O38" s="41"/>
    </row>
    <row r="39" spans="1:15" x14ac:dyDescent="0.2">
      <c r="A39" s="26" t="s">
        <v>156</v>
      </c>
      <c r="B39" s="26"/>
      <c r="C39" s="26"/>
      <c r="D39" s="270"/>
      <c r="E39" s="100"/>
      <c r="F39" s="291"/>
      <c r="G39" s="102"/>
      <c r="H39" s="294"/>
      <c r="I39" s="102"/>
      <c r="J39" s="291"/>
      <c r="K39" s="100"/>
      <c r="L39" s="96"/>
      <c r="M39" s="97"/>
      <c r="N39" s="42"/>
      <c r="O39" s="41"/>
    </row>
    <row r="40" spans="1:15" x14ac:dyDescent="0.2">
      <c r="A40" s="26"/>
      <c r="B40" s="26"/>
      <c r="C40" s="26"/>
      <c r="D40" s="31"/>
      <c r="E40" s="100"/>
      <c r="F40" s="89"/>
      <c r="G40" s="102"/>
      <c r="H40" s="65"/>
      <c r="I40" s="102"/>
      <c r="J40" s="65"/>
      <c r="K40" s="100"/>
      <c r="L40" s="96"/>
      <c r="M40" s="101"/>
      <c r="N40" s="42"/>
      <c r="O40" s="41"/>
    </row>
    <row r="41" spans="1:15" x14ac:dyDescent="0.2">
      <c r="A41" s="26" t="s">
        <v>158</v>
      </c>
      <c r="B41" s="26"/>
      <c r="C41" s="26"/>
      <c r="D41" s="98">
        <v>0</v>
      </c>
      <c r="E41" s="100" t="s">
        <v>288</v>
      </c>
      <c r="F41" s="292">
        <f>IF('Page 6'!I6="P",ROUNDDOWN('Page 6'!K46*D41+D42+D43+D44,2),ROUNDDOWN('Page 7'!K12*D41+D42+D43+D44,2))</f>
        <v>0</v>
      </c>
      <c r="G41" s="100" t="s">
        <v>294</v>
      </c>
      <c r="H41" s="293"/>
      <c r="I41" s="100" t="s">
        <v>298</v>
      </c>
      <c r="J41" s="292">
        <f>F41-H41</f>
        <v>0</v>
      </c>
      <c r="K41" s="100" t="s">
        <v>302</v>
      </c>
      <c r="L41" s="96"/>
      <c r="M41" s="101"/>
      <c r="N41" s="42"/>
      <c r="O41" s="41"/>
    </row>
    <row r="42" spans="1:15" x14ac:dyDescent="0.2">
      <c r="A42" s="26" t="s">
        <v>159</v>
      </c>
      <c r="B42" s="26"/>
      <c r="C42" s="26"/>
      <c r="D42" s="51">
        <v>0</v>
      </c>
      <c r="E42" s="100" t="s">
        <v>289</v>
      </c>
      <c r="F42" s="291"/>
      <c r="G42" s="102"/>
      <c r="H42" s="294"/>
      <c r="I42" s="102"/>
      <c r="J42" s="291"/>
      <c r="K42" s="100"/>
      <c r="L42" s="96"/>
      <c r="M42" s="97"/>
      <c r="N42" s="42"/>
      <c r="O42" s="41"/>
    </row>
    <row r="43" spans="1:15" x14ac:dyDescent="0.2">
      <c r="A43" s="26" t="s">
        <v>161</v>
      </c>
      <c r="B43" s="26"/>
      <c r="C43" s="26"/>
      <c r="D43" s="51">
        <v>0</v>
      </c>
      <c r="E43" s="100" t="s">
        <v>290</v>
      </c>
      <c r="F43" s="89"/>
      <c r="G43" s="102"/>
      <c r="H43" s="65"/>
      <c r="I43" s="102"/>
      <c r="J43" s="65"/>
      <c r="K43" s="100"/>
      <c r="L43" s="96"/>
      <c r="M43" s="101"/>
      <c r="N43" s="42"/>
      <c r="O43" s="41"/>
    </row>
    <row r="44" spans="1:15" x14ac:dyDescent="0.2">
      <c r="A44" s="26" t="s">
        <v>334</v>
      </c>
      <c r="B44" s="26"/>
      <c r="C44" s="26"/>
      <c r="D44" s="51">
        <v>0</v>
      </c>
      <c r="E44" s="100" t="s">
        <v>337</v>
      </c>
      <c r="F44" s="89"/>
      <c r="G44" s="102"/>
      <c r="H44" s="65"/>
      <c r="I44" s="102"/>
      <c r="J44" s="65"/>
      <c r="K44" s="100"/>
      <c r="L44" s="96"/>
      <c r="M44" s="101"/>
      <c r="N44" s="42"/>
      <c r="O44" s="41"/>
    </row>
    <row r="45" spans="1:15" x14ac:dyDescent="0.2">
      <c r="A45" s="26"/>
      <c r="B45" s="26"/>
      <c r="C45" s="26"/>
      <c r="D45" s="31"/>
      <c r="E45" s="100"/>
      <c r="F45" s="89"/>
      <c r="G45" s="102"/>
      <c r="H45" s="65"/>
      <c r="I45" s="102"/>
      <c r="J45" s="65"/>
      <c r="K45" s="100"/>
      <c r="L45" s="96"/>
      <c r="M45" s="101"/>
      <c r="N45" s="42"/>
      <c r="O45" s="41"/>
    </row>
    <row r="46" spans="1:15" x14ac:dyDescent="0.2">
      <c r="A46" s="26" t="s">
        <v>162</v>
      </c>
      <c r="B46" s="26"/>
      <c r="C46" s="26"/>
      <c r="D46" s="288">
        <v>0.14299999999999999</v>
      </c>
      <c r="E46" s="100" t="s">
        <v>279</v>
      </c>
      <c r="F46" s="292">
        <f>IF('Page 6'!I6="P",ROUNDDOWN('Page 6'!K46*D20,2),ROUNDDOWN('Page 7'!K12*D20,2))</f>
        <v>0</v>
      </c>
      <c r="G46" s="100" t="s">
        <v>295</v>
      </c>
      <c r="H46" s="293"/>
      <c r="I46" s="100" t="s">
        <v>299</v>
      </c>
      <c r="J46" s="292">
        <f>F46-H46</f>
        <v>0</v>
      </c>
      <c r="K46" s="100" t="s">
        <v>303</v>
      </c>
      <c r="L46" s="96"/>
      <c r="M46" s="97"/>
      <c r="N46" s="42"/>
      <c r="O46" s="41"/>
    </row>
    <row r="47" spans="1:15" x14ac:dyDescent="0.2">
      <c r="A47" s="26" t="s">
        <v>152</v>
      </c>
      <c r="B47" s="26"/>
      <c r="C47" s="26"/>
      <c r="D47" s="289"/>
      <c r="E47" s="140"/>
      <c r="F47" s="291"/>
      <c r="G47" s="103"/>
      <c r="H47" s="294"/>
      <c r="I47" s="103"/>
      <c r="J47" s="291"/>
      <c r="K47" s="100"/>
      <c r="L47" s="96"/>
      <c r="M47" s="97"/>
      <c r="N47" s="42"/>
      <c r="O47" s="41"/>
    </row>
    <row r="48" spans="1:15" x14ac:dyDescent="0.2">
      <c r="A48" s="26"/>
      <c r="B48" s="26"/>
      <c r="C48" s="26"/>
      <c r="D48" s="26"/>
      <c r="E48" s="140"/>
      <c r="F48" s="78"/>
      <c r="G48" s="63"/>
      <c r="H48" s="96"/>
      <c r="I48" s="96"/>
      <c r="J48" s="96"/>
      <c r="K48" s="100"/>
      <c r="L48" s="96"/>
      <c r="M48" s="101"/>
      <c r="N48" s="42"/>
      <c r="O48" s="41"/>
    </row>
    <row r="49" spans="1:15" x14ac:dyDescent="0.2">
      <c r="A49" s="26" t="s">
        <v>163</v>
      </c>
      <c r="B49" s="26"/>
      <c r="C49" s="26"/>
      <c r="D49" s="26"/>
      <c r="E49" s="140"/>
      <c r="F49" s="78"/>
      <c r="G49" s="63"/>
      <c r="H49" s="161"/>
      <c r="I49" s="96"/>
      <c r="J49" s="292" t="e">
        <f>J35+J38+J41+J46</f>
        <v>#DIV/0!</v>
      </c>
      <c r="K49" s="100" t="s">
        <v>304</v>
      </c>
      <c r="L49" s="96"/>
      <c r="M49" s="101"/>
      <c r="N49" s="42"/>
      <c r="O49" s="41"/>
    </row>
    <row r="50" spans="1:15" x14ac:dyDescent="0.2">
      <c r="A50" s="26"/>
      <c r="B50" s="26"/>
      <c r="C50" s="26"/>
      <c r="D50" s="26"/>
      <c r="E50" s="140"/>
      <c r="F50" s="78"/>
      <c r="G50" s="63"/>
      <c r="H50" s="96"/>
      <c r="I50" s="96"/>
      <c r="J50" s="291"/>
      <c r="K50" s="100"/>
      <c r="L50" s="96"/>
      <c r="M50" s="97"/>
      <c r="N50" s="42"/>
      <c r="O50" s="41"/>
    </row>
    <row r="51" spans="1:15" x14ac:dyDescent="0.2">
      <c r="A51" s="31"/>
      <c r="B51" s="31"/>
      <c r="C51" s="31"/>
      <c r="D51" s="31"/>
      <c r="E51" s="39"/>
      <c r="F51" s="31"/>
      <c r="G51" s="60"/>
      <c r="H51" s="31"/>
      <c r="I51" s="31"/>
      <c r="J51" s="31"/>
      <c r="K51" s="100"/>
      <c r="L51" s="96"/>
      <c r="M51" s="101"/>
      <c r="N51" s="42"/>
      <c r="O51" s="41"/>
    </row>
    <row r="52" spans="1:15" x14ac:dyDescent="0.2">
      <c r="A52" s="48" t="s">
        <v>306</v>
      </c>
      <c r="B52" s="31"/>
      <c r="C52" s="31"/>
      <c r="D52" s="31"/>
      <c r="E52" s="39"/>
      <c r="F52" s="31"/>
      <c r="G52" s="60"/>
      <c r="H52" s="31"/>
      <c r="I52" s="31"/>
      <c r="J52" s="31"/>
      <c r="K52" s="100"/>
      <c r="L52" s="96"/>
      <c r="M52" s="101"/>
      <c r="N52" s="42"/>
      <c r="O52" s="41"/>
    </row>
    <row r="53" spans="1:15" x14ac:dyDescent="0.2">
      <c r="A53" s="296" t="s">
        <v>344</v>
      </c>
      <c r="B53" s="296"/>
      <c r="C53" s="296"/>
      <c r="D53" s="296"/>
      <c r="E53" s="296"/>
      <c r="F53" s="296"/>
      <c r="G53" s="296"/>
      <c r="H53" s="296"/>
      <c r="I53" s="296"/>
      <c r="J53" s="296"/>
      <c r="K53" s="296"/>
      <c r="L53" s="96"/>
      <c r="M53" s="97"/>
      <c r="N53" s="42"/>
      <c r="O53" s="41"/>
    </row>
    <row r="54" spans="1:15" x14ac:dyDescent="0.2">
      <c r="A54" s="296"/>
      <c r="B54" s="296"/>
      <c r="C54" s="296"/>
      <c r="D54" s="296"/>
      <c r="E54" s="296"/>
      <c r="F54" s="296"/>
      <c r="G54" s="296"/>
      <c r="H54" s="296"/>
      <c r="I54" s="296"/>
      <c r="J54" s="296"/>
      <c r="K54" s="296"/>
      <c r="L54" s="96"/>
      <c r="M54" s="97"/>
      <c r="N54" s="42"/>
      <c r="O54" s="41"/>
    </row>
    <row r="55" spans="1:15" x14ac:dyDescent="0.2">
      <c r="A55" s="31"/>
      <c r="B55" s="31"/>
      <c r="C55" s="31"/>
      <c r="D55" s="31"/>
      <c r="E55" s="39"/>
      <c r="F55" s="31"/>
      <c r="G55" s="60"/>
      <c r="H55" s="31"/>
      <c r="I55" s="31"/>
      <c r="J55" s="31"/>
      <c r="K55" s="100"/>
      <c r="L55" s="96"/>
      <c r="M55" s="97"/>
      <c r="N55" s="42"/>
      <c r="O55" s="41"/>
    </row>
    <row r="56" spans="1:15" ht="22.5" customHeight="1" x14ac:dyDescent="0.2">
      <c r="A56" s="273" t="s">
        <v>339</v>
      </c>
      <c r="B56" s="273"/>
      <c r="C56" s="273"/>
      <c r="D56" s="273"/>
      <c r="E56" s="273"/>
      <c r="F56" s="273"/>
      <c r="G56" s="273"/>
      <c r="H56" s="273"/>
      <c r="I56" s="273"/>
      <c r="J56" s="273"/>
      <c r="K56" s="273"/>
      <c r="L56" s="96"/>
      <c r="M56" s="97"/>
      <c r="N56" s="42"/>
      <c r="O56" s="41"/>
    </row>
    <row r="57" spans="1:15" x14ac:dyDescent="0.2">
      <c r="A57" s="31"/>
      <c r="B57" s="31"/>
      <c r="C57" s="31"/>
      <c r="D57" s="31"/>
      <c r="E57" s="39"/>
      <c r="F57" s="31"/>
      <c r="G57" s="60"/>
      <c r="H57" s="31"/>
      <c r="I57" s="31"/>
      <c r="J57" s="31"/>
      <c r="K57" s="100"/>
      <c r="L57" s="96"/>
      <c r="M57" s="97"/>
      <c r="N57" s="42"/>
      <c r="O57" s="41"/>
    </row>
    <row r="58" spans="1:15" x14ac:dyDescent="0.2">
      <c r="A58" s="31"/>
      <c r="B58" s="31"/>
      <c r="C58" s="31"/>
      <c r="D58" s="31"/>
      <c r="E58" s="39"/>
      <c r="F58" s="31"/>
      <c r="G58" s="60"/>
      <c r="H58" s="31"/>
      <c r="I58" s="31"/>
      <c r="J58" s="31"/>
      <c r="K58" s="100"/>
      <c r="L58" s="31"/>
      <c r="M58" s="31"/>
      <c r="N58" s="31"/>
      <c r="O58" s="41"/>
    </row>
    <row r="59" spans="1:15" x14ac:dyDescent="0.2">
      <c r="A59" s="27"/>
      <c r="B59" s="31"/>
      <c r="C59" s="31"/>
      <c r="D59" s="31"/>
      <c r="E59" s="39"/>
      <c r="F59" s="31"/>
      <c r="G59" s="60"/>
      <c r="H59" s="31"/>
      <c r="I59" s="31"/>
      <c r="J59" s="31"/>
      <c r="K59" s="100"/>
      <c r="L59" s="31"/>
      <c r="M59" s="31"/>
      <c r="N59" s="42"/>
    </row>
    <row r="60" spans="1:15" x14ac:dyDescent="0.2">
      <c r="A60" s="31"/>
      <c r="B60" s="31"/>
      <c r="C60" s="31"/>
      <c r="D60" s="31"/>
      <c r="E60" s="39"/>
      <c r="F60" s="31"/>
      <c r="G60" s="60"/>
      <c r="H60" s="31"/>
      <c r="I60" s="31"/>
      <c r="J60" s="31"/>
      <c r="K60" s="100"/>
      <c r="L60" s="31"/>
      <c r="M60" s="31"/>
      <c r="N60" s="31"/>
    </row>
    <row r="61" spans="1:15" x14ac:dyDescent="0.2">
      <c r="A61" s="27"/>
      <c r="B61" s="31"/>
      <c r="C61" s="31"/>
      <c r="D61" s="31"/>
      <c r="E61" s="39"/>
      <c r="F61" s="31"/>
      <c r="G61" s="60"/>
      <c r="H61" s="31"/>
      <c r="I61" s="31"/>
      <c r="J61" s="31"/>
      <c r="K61" s="100"/>
      <c r="L61" s="31"/>
      <c r="M61" s="31"/>
      <c r="N61" s="31"/>
    </row>
    <row r="62" spans="1:15" x14ac:dyDescent="0.2">
      <c r="A62" s="27"/>
      <c r="B62" s="31"/>
      <c r="C62" s="31"/>
      <c r="D62" s="31"/>
      <c r="E62" s="39"/>
      <c r="F62" s="31"/>
      <c r="G62" s="60"/>
      <c r="H62" s="31"/>
      <c r="I62" s="31"/>
      <c r="J62" s="31"/>
      <c r="K62" s="100"/>
      <c r="L62" s="31"/>
      <c r="M62" s="31"/>
      <c r="N62" s="31"/>
    </row>
    <row r="63" spans="1:15" x14ac:dyDescent="0.2">
      <c r="A63" s="31"/>
      <c r="B63" s="31"/>
      <c r="C63" s="31"/>
      <c r="D63" s="31"/>
      <c r="E63" s="39"/>
      <c r="F63" s="31"/>
      <c r="G63" s="60"/>
      <c r="H63" s="31"/>
      <c r="I63" s="31"/>
      <c r="J63" s="31"/>
      <c r="K63" s="100"/>
      <c r="L63" s="31"/>
      <c r="M63" s="31"/>
      <c r="N63" s="31"/>
    </row>
    <row r="64" spans="1:15" x14ac:dyDescent="0.2">
      <c r="A64" s="27"/>
      <c r="B64" s="31"/>
      <c r="C64" s="31"/>
      <c r="D64" s="31"/>
      <c r="E64" s="39"/>
      <c r="F64" s="31"/>
      <c r="G64" s="60"/>
      <c r="H64" s="31"/>
      <c r="I64" s="31"/>
      <c r="J64" s="31"/>
      <c r="K64" s="100"/>
      <c r="L64" s="31"/>
      <c r="M64" s="31"/>
      <c r="N64" s="31"/>
    </row>
    <row r="65" spans="1:14" x14ac:dyDescent="0.2">
      <c r="A65" s="27"/>
      <c r="B65" s="31"/>
      <c r="C65" s="31"/>
      <c r="D65" s="31"/>
      <c r="E65" s="39"/>
      <c r="F65" s="31"/>
      <c r="G65" s="60"/>
      <c r="H65" s="31"/>
      <c r="I65" s="31"/>
      <c r="J65" s="31"/>
      <c r="K65" s="100"/>
      <c r="L65" s="31"/>
      <c r="M65" s="31"/>
      <c r="N65" s="31"/>
    </row>
    <row r="66" spans="1:14" x14ac:dyDescent="0.2">
      <c r="A66" s="31"/>
      <c r="B66" s="31"/>
      <c r="C66" s="31"/>
      <c r="D66" s="31"/>
      <c r="E66" s="39"/>
      <c r="F66" s="31"/>
      <c r="G66" s="60"/>
      <c r="H66" s="31"/>
      <c r="I66" s="31"/>
      <c r="J66" s="31"/>
      <c r="K66" s="100"/>
      <c r="L66" s="31"/>
      <c r="M66" s="31"/>
      <c r="N66" s="31"/>
    </row>
    <row r="67" spans="1:14" x14ac:dyDescent="0.2">
      <c r="A67" s="31"/>
      <c r="B67" s="31"/>
      <c r="C67" s="31"/>
      <c r="D67" s="31"/>
      <c r="E67" s="39"/>
      <c r="F67" s="31"/>
      <c r="G67" s="60"/>
      <c r="H67" s="31"/>
      <c r="I67" s="31"/>
      <c r="J67" s="31"/>
      <c r="K67" s="100"/>
      <c r="L67" s="31"/>
      <c r="M67" s="31"/>
      <c r="N67" s="31"/>
    </row>
    <row r="68" spans="1:14" x14ac:dyDescent="0.2">
      <c r="A68" s="31"/>
      <c r="B68" s="31"/>
      <c r="C68" s="31"/>
      <c r="D68" s="31"/>
      <c r="E68" s="39"/>
      <c r="F68" s="31"/>
      <c r="G68" s="60"/>
      <c r="H68" s="31"/>
      <c r="I68" s="31"/>
      <c r="J68" s="31"/>
      <c r="K68" s="100"/>
      <c r="L68" s="31"/>
      <c r="M68" s="31"/>
      <c r="N68" s="31"/>
    </row>
    <row r="69" spans="1:14" x14ac:dyDescent="0.2">
      <c r="A69" s="31"/>
      <c r="B69" s="31"/>
      <c r="C69" s="31"/>
      <c r="D69" s="31"/>
      <c r="E69" s="39"/>
      <c r="F69" s="31"/>
      <c r="G69" s="60"/>
      <c r="H69" s="31"/>
      <c r="I69" s="31"/>
      <c r="J69" s="31"/>
      <c r="K69" s="100"/>
      <c r="L69" s="31"/>
      <c r="M69" s="31"/>
      <c r="N69" s="31"/>
    </row>
    <row r="70" spans="1:14" x14ac:dyDescent="0.2">
      <c r="A70" s="31"/>
      <c r="B70" s="31"/>
      <c r="C70" s="31"/>
      <c r="D70" s="31"/>
      <c r="E70" s="39"/>
      <c r="F70" s="31"/>
      <c r="G70" s="60"/>
      <c r="H70" s="31"/>
      <c r="I70" s="31"/>
      <c r="J70" s="31"/>
      <c r="K70" s="100"/>
      <c r="L70" s="31"/>
      <c r="M70" s="31"/>
      <c r="N70" s="31"/>
    </row>
    <row r="71" spans="1:14" x14ac:dyDescent="0.2">
      <c r="A71" s="31"/>
      <c r="B71" s="31"/>
      <c r="C71" s="31"/>
      <c r="D71" s="31"/>
      <c r="E71" s="39"/>
      <c r="F71" s="31"/>
      <c r="G71" s="60"/>
      <c r="H71" s="31"/>
      <c r="I71" s="31"/>
      <c r="J71" s="31"/>
      <c r="K71" s="100"/>
      <c r="L71" s="31"/>
      <c r="M71" s="31"/>
      <c r="N71" s="31"/>
    </row>
    <row r="72" spans="1:14" x14ac:dyDescent="0.2">
      <c r="A72" s="31"/>
      <c r="B72" s="31"/>
      <c r="C72" s="31"/>
      <c r="D72" s="31"/>
      <c r="E72" s="39"/>
      <c r="F72" s="31"/>
      <c r="G72" s="60"/>
      <c r="H72" s="31"/>
      <c r="I72" s="31"/>
      <c r="J72" s="31"/>
      <c r="K72" s="100"/>
      <c r="L72" s="31"/>
      <c r="M72" s="31"/>
      <c r="N72" s="31"/>
    </row>
    <row r="73" spans="1:14" x14ac:dyDescent="0.2">
      <c r="A73" s="31"/>
      <c r="B73" s="31"/>
      <c r="C73" s="31"/>
      <c r="D73" s="31"/>
      <c r="E73" s="39"/>
      <c r="F73" s="31"/>
      <c r="G73" s="60"/>
      <c r="H73" s="31"/>
      <c r="I73" s="31"/>
      <c r="J73" s="31"/>
      <c r="K73" s="100"/>
      <c r="L73" s="31"/>
      <c r="M73" s="31"/>
      <c r="N73" s="31"/>
    </row>
    <row r="74" spans="1:14" x14ac:dyDescent="0.2">
      <c r="A74" s="31"/>
      <c r="B74" s="31"/>
      <c r="C74" s="31"/>
      <c r="D74" s="31"/>
      <c r="E74" s="39"/>
      <c r="F74" s="31"/>
      <c r="G74" s="60"/>
      <c r="H74" s="31"/>
      <c r="I74" s="31"/>
      <c r="J74" s="31"/>
      <c r="K74" s="100"/>
      <c r="L74" s="31"/>
      <c r="M74" s="31"/>
      <c r="N74" s="31"/>
    </row>
    <row r="75" spans="1:14" x14ac:dyDescent="0.2">
      <c r="A75" s="31"/>
      <c r="B75" s="31"/>
      <c r="C75" s="31"/>
      <c r="D75" s="31"/>
      <c r="E75" s="39"/>
      <c r="F75" s="31"/>
      <c r="G75" s="60"/>
      <c r="H75" s="31"/>
      <c r="I75" s="31"/>
      <c r="J75" s="31"/>
      <c r="K75" s="100"/>
      <c r="L75" s="31"/>
      <c r="M75" s="31"/>
      <c r="N75" s="31"/>
    </row>
    <row r="76" spans="1:14" x14ac:dyDescent="0.2">
      <c r="A76" s="31"/>
      <c r="B76" s="31"/>
      <c r="C76" s="31"/>
      <c r="D76" s="31"/>
      <c r="E76" s="39"/>
      <c r="F76" s="31"/>
      <c r="G76" s="60"/>
      <c r="H76" s="31"/>
      <c r="I76" s="31"/>
      <c r="J76" s="31"/>
      <c r="K76" s="100"/>
      <c r="L76" s="31"/>
      <c r="M76" s="31"/>
      <c r="N76" s="31"/>
    </row>
    <row r="77" spans="1:14" x14ac:dyDescent="0.2">
      <c r="A77" s="31"/>
      <c r="B77" s="31"/>
      <c r="C77" s="31"/>
      <c r="D77" s="31"/>
      <c r="E77" s="39"/>
      <c r="F77" s="31"/>
      <c r="G77" s="60"/>
      <c r="H77" s="31"/>
      <c r="I77" s="31"/>
      <c r="J77" s="31"/>
      <c r="K77" s="100"/>
      <c r="L77" s="31"/>
      <c r="M77" s="31"/>
      <c r="N77" s="31"/>
    </row>
    <row r="78" spans="1:14" x14ac:dyDescent="0.2">
      <c r="A78" s="31"/>
      <c r="B78" s="31"/>
      <c r="C78" s="31"/>
      <c r="D78" s="31"/>
      <c r="E78" s="39"/>
      <c r="F78" s="31"/>
      <c r="G78" s="60"/>
      <c r="H78" s="31"/>
      <c r="I78" s="31"/>
      <c r="J78" s="31"/>
      <c r="K78" s="100"/>
      <c r="L78" s="31"/>
      <c r="M78" s="31"/>
      <c r="N78" s="31"/>
    </row>
    <row r="79" spans="1:14" x14ac:dyDescent="0.2">
      <c r="A79" s="31"/>
      <c r="B79" s="31"/>
      <c r="C79" s="31"/>
      <c r="D79" s="31"/>
      <c r="E79" s="39"/>
      <c r="F79" s="31"/>
      <c r="G79" s="60"/>
      <c r="H79" s="31"/>
      <c r="I79" s="31"/>
      <c r="J79" s="31"/>
      <c r="K79" s="100"/>
      <c r="L79" s="31"/>
      <c r="M79" s="31"/>
      <c r="N79" s="31"/>
    </row>
    <row r="80" spans="1:14" x14ac:dyDescent="0.2">
      <c r="A80" s="31"/>
      <c r="B80" s="31"/>
      <c r="C80" s="31"/>
      <c r="D80" s="31"/>
      <c r="E80" s="39"/>
      <c r="F80" s="31"/>
      <c r="G80" s="60"/>
      <c r="H80" s="31"/>
      <c r="I80" s="31"/>
      <c r="J80" s="31"/>
      <c r="K80" s="100"/>
      <c r="L80" s="31"/>
      <c r="M80" s="31"/>
      <c r="N80" s="31"/>
    </row>
    <row r="81" spans="1:14" x14ac:dyDescent="0.2">
      <c r="A81" s="31"/>
      <c r="B81" s="31"/>
      <c r="C81" s="31"/>
      <c r="D81" s="31"/>
      <c r="E81" s="39"/>
      <c r="F81" s="31"/>
      <c r="G81" s="60"/>
      <c r="H81" s="31"/>
      <c r="I81" s="31"/>
      <c r="J81" s="31"/>
      <c r="K81" s="100"/>
      <c r="L81" s="31"/>
      <c r="M81" s="61"/>
      <c r="N81" s="42"/>
    </row>
    <row r="82" spans="1:14" x14ac:dyDescent="0.2">
      <c r="A82" s="31"/>
      <c r="B82" s="31"/>
      <c r="C82" s="31"/>
      <c r="D82" s="31"/>
      <c r="E82" s="39"/>
      <c r="F82" s="31"/>
      <c r="G82" s="60"/>
      <c r="H82" s="31"/>
      <c r="I82" s="31"/>
      <c r="J82" s="31"/>
      <c r="K82" s="100"/>
      <c r="L82" s="31"/>
      <c r="M82" s="31"/>
      <c r="N82" s="64"/>
    </row>
    <row r="83" spans="1:14" x14ac:dyDescent="0.2">
      <c r="A83" s="31"/>
      <c r="B83" s="31"/>
      <c r="C83" s="31"/>
      <c r="D83" s="31"/>
      <c r="E83" s="39"/>
      <c r="F83" s="31"/>
      <c r="G83" s="60"/>
      <c r="H83" s="31"/>
      <c r="I83" s="31"/>
      <c r="J83" s="31"/>
      <c r="K83" s="100"/>
      <c r="L83" s="31"/>
      <c r="M83" s="31"/>
      <c r="N83" s="31"/>
    </row>
    <row r="84" spans="1:14" x14ac:dyDescent="0.2">
      <c r="A84" s="31"/>
      <c r="B84" s="31"/>
      <c r="C84" s="31"/>
      <c r="D84" s="31"/>
      <c r="E84" s="39"/>
      <c r="F84" s="31"/>
      <c r="G84" s="60"/>
      <c r="H84" s="31"/>
      <c r="I84" s="31"/>
      <c r="J84" s="31"/>
      <c r="K84" s="100"/>
      <c r="L84" s="31"/>
      <c r="M84" s="31"/>
      <c r="N84" s="64"/>
    </row>
    <row r="85" spans="1:14" x14ac:dyDescent="0.2">
      <c r="A85" s="31"/>
      <c r="B85" s="31"/>
      <c r="C85" s="31"/>
      <c r="D85" s="31"/>
      <c r="E85" s="39"/>
      <c r="F85" s="31"/>
      <c r="G85" s="60"/>
      <c r="H85" s="31"/>
      <c r="I85" s="31"/>
      <c r="J85" s="31"/>
      <c r="K85" s="100"/>
      <c r="L85" s="31"/>
      <c r="M85" s="31"/>
      <c r="N85" s="64"/>
    </row>
    <row r="86" spans="1:14" x14ac:dyDescent="0.2">
      <c r="A86" s="31"/>
      <c r="B86" s="31"/>
      <c r="C86" s="31"/>
      <c r="D86" s="31"/>
      <c r="E86" s="39"/>
      <c r="F86" s="31"/>
      <c r="G86" s="60"/>
      <c r="H86" s="31"/>
      <c r="I86" s="31"/>
      <c r="J86" s="31"/>
      <c r="K86" s="100"/>
      <c r="L86" s="31"/>
      <c r="M86" s="31"/>
      <c r="N86" s="64"/>
    </row>
    <row r="87" spans="1:14" x14ac:dyDescent="0.2">
      <c r="A87" s="31"/>
      <c r="B87" s="31"/>
      <c r="C87" s="31"/>
      <c r="D87" s="31"/>
      <c r="E87" s="39"/>
      <c r="F87" s="31"/>
      <c r="G87" s="60"/>
      <c r="H87" s="31"/>
      <c r="I87" s="31"/>
      <c r="J87" s="31"/>
      <c r="K87" s="100"/>
      <c r="L87" s="31"/>
      <c r="M87" s="31"/>
      <c r="N87" s="64"/>
    </row>
    <row r="88" spans="1:14" x14ac:dyDescent="0.2">
      <c r="A88" s="31"/>
      <c r="B88" s="31"/>
      <c r="C88" s="31"/>
      <c r="D88" s="31"/>
      <c r="E88" s="39"/>
      <c r="F88" s="31"/>
      <c r="G88" s="60"/>
      <c r="H88" s="31"/>
      <c r="I88" s="31"/>
      <c r="J88" s="31"/>
      <c r="K88" s="100"/>
      <c r="L88" s="31"/>
      <c r="M88" s="31"/>
      <c r="N88" s="64"/>
    </row>
    <row r="89" spans="1:14" x14ac:dyDescent="0.2">
      <c r="A89" s="31"/>
      <c r="B89" s="31"/>
      <c r="C89" s="31"/>
      <c r="D89" s="31"/>
      <c r="E89" s="39"/>
      <c r="F89" s="31"/>
      <c r="G89" s="60"/>
      <c r="H89" s="31"/>
      <c r="I89" s="31"/>
      <c r="J89" s="31"/>
      <c r="K89" s="100"/>
      <c r="L89" s="31"/>
      <c r="M89" s="31"/>
      <c r="N89" s="64"/>
    </row>
    <row r="90" spans="1:14" x14ac:dyDescent="0.2">
      <c r="A90" s="64"/>
      <c r="B90" s="64"/>
      <c r="C90" s="64"/>
      <c r="D90" s="64"/>
      <c r="E90" s="67"/>
      <c r="F90" s="64"/>
      <c r="G90" s="104"/>
      <c r="H90" s="64"/>
      <c r="I90" s="64"/>
      <c r="J90" s="64"/>
      <c r="K90" s="108"/>
      <c r="L90" s="64"/>
      <c r="M90" s="85"/>
      <c r="N90" s="85"/>
    </row>
    <row r="91" spans="1:14" x14ac:dyDescent="0.2">
      <c r="A91" s="41"/>
      <c r="B91" s="41"/>
      <c r="C91" s="41"/>
      <c r="D91" s="41"/>
      <c r="E91" s="44"/>
      <c r="F91" s="41"/>
      <c r="G91" s="46"/>
      <c r="H91" s="41"/>
      <c r="I91" s="41"/>
      <c r="J91" s="41"/>
      <c r="K91" s="109"/>
      <c r="L91" s="41"/>
      <c r="M91" s="41"/>
      <c r="N91" s="41"/>
    </row>
    <row r="92" spans="1:14" x14ac:dyDescent="0.2">
      <c r="A92" s="41"/>
      <c r="B92" s="41"/>
      <c r="C92" s="41"/>
      <c r="D92" s="41"/>
      <c r="E92" s="44"/>
      <c r="F92" s="41"/>
      <c r="G92" s="46"/>
      <c r="H92" s="41"/>
      <c r="I92" s="41"/>
      <c r="J92" s="41"/>
      <c r="K92" s="109"/>
      <c r="L92" s="41"/>
      <c r="M92" s="41"/>
      <c r="N92" s="41"/>
    </row>
    <row r="93" spans="1:14" x14ac:dyDescent="0.2">
      <c r="A93" s="41"/>
      <c r="B93" s="41"/>
      <c r="C93" s="41"/>
      <c r="D93" s="41"/>
      <c r="E93" s="44"/>
      <c r="F93" s="41"/>
      <c r="G93" s="46"/>
      <c r="H93" s="41"/>
      <c r="I93" s="41"/>
      <c r="J93" s="41"/>
      <c r="K93" s="109"/>
      <c r="L93" s="41"/>
      <c r="M93" s="41"/>
      <c r="N93" s="41"/>
    </row>
  </sheetData>
  <mergeCells count="37">
    <mergeCell ref="A56:K56"/>
    <mergeCell ref="D38:D39"/>
    <mergeCell ref="F38:F39"/>
    <mergeCell ref="H38:H39"/>
    <mergeCell ref="J38:J39"/>
    <mergeCell ref="F41:F42"/>
    <mergeCell ref="H41:H42"/>
    <mergeCell ref="J41:J42"/>
    <mergeCell ref="D46:D47"/>
    <mergeCell ref="F46:F47"/>
    <mergeCell ref="H46:H47"/>
    <mergeCell ref="J46:J47"/>
    <mergeCell ref="J49:J50"/>
    <mergeCell ref="A53:K54"/>
    <mergeCell ref="J23:J24"/>
    <mergeCell ref="J32:K33"/>
    <mergeCell ref="D35:D36"/>
    <mergeCell ref="F35:F36"/>
    <mergeCell ref="H35:H36"/>
    <mergeCell ref="J35:J36"/>
    <mergeCell ref="A27:K28"/>
    <mergeCell ref="F15:F16"/>
    <mergeCell ref="H15:H16"/>
    <mergeCell ref="J15:J16"/>
    <mergeCell ref="D20:D21"/>
    <mergeCell ref="F20:F21"/>
    <mergeCell ref="H20:H21"/>
    <mergeCell ref="J20:J21"/>
    <mergeCell ref="D12:D13"/>
    <mergeCell ref="F12:F13"/>
    <mergeCell ref="H12:H13"/>
    <mergeCell ref="J12:J13"/>
    <mergeCell ref="J6:K7"/>
    <mergeCell ref="D9:D10"/>
    <mergeCell ref="F9:F10"/>
    <mergeCell ref="H9:H10"/>
    <mergeCell ref="J9:J10"/>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6"/>
  <sheetViews>
    <sheetView view="pageLayout" zoomScaleNormal="100" workbookViewId="0">
      <selection activeCell="G20" sqref="G20"/>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5" ht="22.5" customHeight="1" x14ac:dyDescent="0.2"/>
    <row r="2" spans="1:15" x14ac:dyDescent="0.2">
      <c r="A2" s="114"/>
      <c r="B2" s="41"/>
      <c r="C2" s="41"/>
      <c r="D2" s="41"/>
      <c r="E2" s="41"/>
      <c r="F2" s="41"/>
      <c r="G2" s="41"/>
      <c r="H2" s="41"/>
      <c r="I2" s="41"/>
      <c r="J2" s="41"/>
      <c r="K2" s="41"/>
      <c r="L2" s="45"/>
    </row>
    <row r="3" spans="1:15" x14ac:dyDescent="0.2">
      <c r="A3" s="114" t="s">
        <v>180</v>
      </c>
      <c r="B3" s="41"/>
      <c r="C3" s="41"/>
      <c r="D3" s="41"/>
      <c r="E3" s="41"/>
      <c r="F3" s="41"/>
      <c r="G3" s="41"/>
      <c r="H3" s="41"/>
      <c r="I3" s="41"/>
      <c r="J3" s="41"/>
      <c r="K3" s="41"/>
      <c r="L3" s="45"/>
    </row>
    <row r="4" spans="1:15" x14ac:dyDescent="0.2">
      <c r="A4" s="31"/>
      <c r="B4" s="41"/>
      <c r="C4" s="41"/>
      <c r="D4" s="46"/>
      <c r="E4" s="46"/>
      <c r="F4" s="46"/>
      <c r="G4" s="46"/>
      <c r="H4" s="46"/>
      <c r="I4" s="46"/>
      <c r="J4" s="46"/>
      <c r="K4" s="46"/>
      <c r="L4" s="45"/>
    </row>
    <row r="5" spans="1:15" x14ac:dyDescent="0.2">
      <c r="A5" s="130" t="s">
        <v>201</v>
      </c>
      <c r="B5" s="131"/>
      <c r="C5" s="131"/>
      <c r="D5" s="131"/>
      <c r="E5" s="131"/>
      <c r="F5" s="131"/>
      <c r="G5" s="131"/>
      <c r="H5" s="131"/>
      <c r="I5" s="131"/>
      <c r="J5" s="131"/>
      <c r="K5" s="132"/>
      <c r="L5" s="45">
        <v>107</v>
      </c>
    </row>
    <row r="6" spans="1:15" x14ac:dyDescent="0.2">
      <c r="A6" s="133"/>
      <c r="B6" s="134"/>
      <c r="C6" s="134"/>
      <c r="D6" s="134"/>
      <c r="E6" s="134"/>
      <c r="F6" s="134"/>
      <c r="G6" s="134"/>
      <c r="H6" s="134"/>
      <c r="I6" s="134"/>
      <c r="J6" s="134"/>
      <c r="K6" s="135"/>
      <c r="L6" s="45"/>
    </row>
    <row r="7" spans="1:15" s="115" customFormat="1" x14ac:dyDescent="0.2">
      <c r="A7" s="147" t="s">
        <v>233</v>
      </c>
      <c r="B7" s="134"/>
      <c r="C7" s="134"/>
      <c r="D7" s="134"/>
      <c r="E7" s="134"/>
      <c r="F7" s="134"/>
      <c r="G7" s="134"/>
      <c r="H7" s="134"/>
      <c r="I7" s="134"/>
      <c r="J7" s="134"/>
      <c r="K7" s="135"/>
      <c r="L7" s="127"/>
    </row>
    <row r="8" spans="1:15" s="115" customFormat="1" x14ac:dyDescent="0.2">
      <c r="A8" s="147" t="s">
        <v>236</v>
      </c>
      <c r="B8" s="134"/>
      <c r="C8" s="134"/>
      <c r="D8" s="134"/>
      <c r="E8" s="134"/>
      <c r="F8" s="134"/>
      <c r="G8" s="134"/>
      <c r="H8" s="134"/>
      <c r="I8" s="134"/>
      <c r="J8" s="134"/>
      <c r="K8" s="135"/>
      <c r="L8" s="127"/>
    </row>
    <row r="9" spans="1:15" s="115" customFormat="1" x14ac:dyDescent="0.2">
      <c r="A9" s="148"/>
      <c r="B9" s="134"/>
      <c r="C9" s="134"/>
      <c r="D9" s="134"/>
      <c r="E9" s="134"/>
      <c r="F9" s="134"/>
      <c r="G9" s="134"/>
      <c r="H9" s="134"/>
      <c r="I9" s="134"/>
      <c r="J9" s="134"/>
      <c r="K9" s="135"/>
      <c r="L9" s="127"/>
    </row>
    <row r="10" spans="1:15" s="115" customFormat="1" x14ac:dyDescent="0.2">
      <c r="A10" s="147" t="s">
        <v>235</v>
      </c>
      <c r="B10" s="134"/>
      <c r="C10" s="134"/>
      <c r="D10" s="134"/>
      <c r="E10" s="134"/>
      <c r="F10" s="134"/>
      <c r="G10" s="134"/>
      <c r="H10" s="134"/>
      <c r="I10" s="134"/>
      <c r="J10" s="134"/>
      <c r="K10" s="135"/>
      <c r="L10" s="128"/>
      <c r="M10" s="112"/>
      <c r="N10" s="112"/>
      <c r="O10" s="112"/>
    </row>
    <row r="11" spans="1:15" s="115" customFormat="1" x14ac:dyDescent="0.2">
      <c r="A11" s="147" t="s">
        <v>234</v>
      </c>
      <c r="B11" s="134"/>
      <c r="C11" s="134"/>
      <c r="D11" s="134"/>
      <c r="E11" s="134"/>
      <c r="F11" s="134"/>
      <c r="G11" s="134"/>
      <c r="H11" s="134"/>
      <c r="I11" s="134"/>
      <c r="J11" s="134"/>
      <c r="K11" s="135"/>
      <c r="L11" s="128"/>
      <c r="M11" s="112"/>
      <c r="N11" s="112"/>
      <c r="O11" s="112"/>
    </row>
    <row r="12" spans="1:15" s="115" customFormat="1" x14ac:dyDescent="0.2">
      <c r="A12" s="133"/>
      <c r="B12" s="134"/>
      <c r="C12" s="134"/>
      <c r="D12" s="134"/>
      <c r="E12" s="134"/>
      <c r="F12" s="134"/>
      <c r="G12" s="134"/>
      <c r="H12" s="134"/>
      <c r="I12" s="134"/>
      <c r="J12" s="134"/>
      <c r="K12" s="135"/>
      <c r="L12" s="128"/>
      <c r="M12" s="112"/>
      <c r="N12" s="112"/>
      <c r="O12" s="112"/>
    </row>
    <row r="13" spans="1:15" s="115" customFormat="1" x14ac:dyDescent="0.2">
      <c r="A13" s="133"/>
      <c r="B13" s="134"/>
      <c r="C13" s="134"/>
      <c r="D13" s="134"/>
      <c r="E13" s="134"/>
      <c r="F13" s="134"/>
      <c r="G13" s="134"/>
      <c r="H13" s="134"/>
      <c r="I13" s="134"/>
      <c r="J13" s="134"/>
      <c r="K13" s="135"/>
      <c r="L13" s="128"/>
      <c r="M13" s="112"/>
      <c r="N13" s="112"/>
      <c r="O13" s="112"/>
    </row>
    <row r="14" spans="1:15" s="115" customFormat="1" x14ac:dyDescent="0.2">
      <c r="A14" s="133"/>
      <c r="B14" s="134"/>
      <c r="C14" s="134"/>
      <c r="D14" s="134"/>
      <c r="E14" s="134"/>
      <c r="F14" s="134"/>
      <c r="G14" s="134"/>
      <c r="H14" s="134"/>
      <c r="I14" s="134"/>
      <c r="J14" s="134"/>
      <c r="K14" s="135"/>
      <c r="L14" s="126"/>
      <c r="M14" s="116"/>
      <c r="N14" s="112"/>
      <c r="O14" s="112"/>
    </row>
    <row r="15" spans="1:15" s="115" customFormat="1" x14ac:dyDescent="0.2">
      <c r="A15" s="133"/>
      <c r="B15" s="134"/>
      <c r="C15" s="134"/>
      <c r="D15" s="134"/>
      <c r="E15" s="134"/>
      <c r="F15" s="134"/>
      <c r="G15" s="134"/>
      <c r="H15" s="134"/>
      <c r="I15" s="134"/>
      <c r="J15" s="134"/>
      <c r="K15" s="135"/>
      <c r="L15" s="126"/>
      <c r="M15" s="116"/>
      <c r="N15" s="112"/>
      <c r="O15" s="112"/>
    </row>
    <row r="16" spans="1:15" s="115" customFormat="1" x14ac:dyDescent="0.2">
      <c r="A16" s="133"/>
      <c r="B16" s="134"/>
      <c r="C16" s="134"/>
      <c r="D16" s="134"/>
      <c r="E16" s="134"/>
      <c r="F16" s="134"/>
      <c r="G16" s="134"/>
      <c r="H16" s="134"/>
      <c r="I16" s="134"/>
      <c r="J16" s="134"/>
      <c r="K16" s="135"/>
      <c r="L16" s="126"/>
      <c r="M16" s="117"/>
      <c r="N16" s="112"/>
      <c r="O16" s="112"/>
    </row>
    <row r="17" spans="1:15" s="115" customFormat="1" x14ac:dyDescent="0.2">
      <c r="A17" s="133"/>
      <c r="B17" s="134"/>
      <c r="C17" s="134"/>
      <c r="D17" s="134"/>
      <c r="E17" s="134"/>
      <c r="F17" s="134"/>
      <c r="G17" s="134"/>
      <c r="H17" s="134"/>
      <c r="I17" s="134"/>
      <c r="J17" s="134"/>
      <c r="K17" s="135"/>
      <c r="L17" s="128"/>
      <c r="M17" s="116"/>
      <c r="N17" s="112"/>
      <c r="O17" s="112"/>
    </row>
    <row r="18" spans="1:15" s="115" customFormat="1" x14ac:dyDescent="0.2">
      <c r="A18" s="133"/>
      <c r="B18" s="134"/>
      <c r="C18" s="134"/>
      <c r="D18" s="134"/>
      <c r="E18" s="134"/>
      <c r="F18" s="134"/>
      <c r="G18" s="134"/>
      <c r="H18" s="134"/>
      <c r="I18" s="134"/>
      <c r="J18" s="134"/>
      <c r="K18" s="135"/>
      <c r="L18" s="126"/>
      <c r="M18" s="116"/>
      <c r="N18" s="112"/>
      <c r="O18" s="112"/>
    </row>
    <row r="19" spans="1:15" s="115" customFormat="1" x14ac:dyDescent="0.2">
      <c r="A19" s="133"/>
      <c r="B19" s="134"/>
      <c r="C19" s="134"/>
      <c r="D19" s="134"/>
      <c r="E19" s="134"/>
      <c r="F19" s="134"/>
      <c r="G19" s="134"/>
      <c r="H19" s="134"/>
      <c r="I19" s="134"/>
      <c r="J19" s="134"/>
      <c r="K19" s="135"/>
      <c r="L19" s="128"/>
      <c r="M19" s="112"/>
      <c r="N19" s="112"/>
      <c r="O19" s="112"/>
    </row>
    <row r="20" spans="1:15" s="115" customFormat="1" x14ac:dyDescent="0.2">
      <c r="A20" s="133"/>
      <c r="B20" s="134"/>
      <c r="C20" s="134"/>
      <c r="D20" s="134"/>
      <c r="E20" s="134"/>
      <c r="F20" s="134"/>
      <c r="G20" s="134"/>
      <c r="H20" s="134"/>
      <c r="I20" s="134"/>
      <c r="J20" s="134"/>
      <c r="K20" s="135"/>
      <c r="L20" s="129"/>
      <c r="M20" s="118"/>
    </row>
    <row r="21" spans="1:15" s="115" customFormat="1" x14ac:dyDescent="0.2">
      <c r="A21" s="133"/>
      <c r="B21" s="134"/>
      <c r="C21" s="134"/>
      <c r="D21" s="134"/>
      <c r="E21" s="134"/>
      <c r="F21" s="134"/>
      <c r="G21" s="134"/>
      <c r="H21" s="134"/>
      <c r="I21" s="134"/>
      <c r="J21" s="134"/>
      <c r="K21" s="135"/>
      <c r="L21" s="129"/>
      <c r="M21" s="118"/>
    </row>
    <row r="22" spans="1:15" s="115" customFormat="1" x14ac:dyDescent="0.2">
      <c r="A22" s="133"/>
      <c r="B22" s="134"/>
      <c r="C22" s="134"/>
      <c r="D22" s="134"/>
      <c r="E22" s="134"/>
      <c r="F22" s="134"/>
      <c r="G22" s="134"/>
      <c r="H22" s="134"/>
      <c r="I22" s="134"/>
      <c r="J22" s="134"/>
      <c r="K22" s="135"/>
      <c r="L22" s="127"/>
    </row>
    <row r="23" spans="1:15" s="115" customFormat="1" x14ac:dyDescent="0.2">
      <c r="A23" s="133"/>
      <c r="B23" s="134"/>
      <c r="C23" s="134"/>
      <c r="D23" s="134"/>
      <c r="E23" s="134"/>
      <c r="F23" s="134"/>
      <c r="G23" s="134"/>
      <c r="H23" s="134"/>
      <c r="I23" s="134"/>
      <c r="J23" s="134"/>
      <c r="K23" s="135"/>
      <c r="L23" s="127"/>
    </row>
    <row r="24" spans="1:15" s="115" customFormat="1" x14ac:dyDescent="0.2">
      <c r="A24" s="133"/>
      <c r="B24" s="134"/>
      <c r="C24" s="134"/>
      <c r="D24" s="134"/>
      <c r="E24" s="134"/>
      <c r="F24" s="134"/>
      <c r="G24" s="134"/>
      <c r="H24" s="134"/>
      <c r="I24" s="134"/>
      <c r="J24" s="134"/>
      <c r="K24" s="135"/>
      <c r="L24" s="127"/>
    </row>
    <row r="25" spans="1:15" s="115" customFormat="1" x14ac:dyDescent="0.2">
      <c r="A25" s="133"/>
      <c r="B25" s="134"/>
      <c r="C25" s="134"/>
      <c r="D25" s="134"/>
      <c r="E25" s="134"/>
      <c r="F25" s="134"/>
      <c r="G25" s="134"/>
      <c r="H25" s="134"/>
      <c r="I25" s="134"/>
      <c r="J25" s="134"/>
      <c r="K25" s="135"/>
      <c r="L25" s="127"/>
    </row>
    <row r="26" spans="1:15" x14ac:dyDescent="0.2">
      <c r="A26" s="133"/>
      <c r="B26" s="134"/>
      <c r="C26" s="134"/>
      <c r="D26" s="134"/>
      <c r="E26" s="134"/>
      <c r="F26" s="134"/>
      <c r="G26" s="134"/>
      <c r="H26" s="134"/>
      <c r="I26" s="134"/>
      <c r="J26" s="134"/>
      <c r="K26" s="135"/>
    </row>
    <row r="27" spans="1:15" x14ac:dyDescent="0.2">
      <c r="A27" s="133"/>
      <c r="B27" s="134"/>
      <c r="C27" s="134"/>
      <c r="D27" s="134"/>
      <c r="E27" s="134"/>
      <c r="F27" s="134"/>
      <c r="G27" s="134"/>
      <c r="H27" s="134"/>
      <c r="I27" s="134"/>
      <c r="J27" s="134"/>
      <c r="K27" s="135"/>
    </row>
    <row r="28" spans="1:15" x14ac:dyDescent="0.2">
      <c r="A28" s="133"/>
      <c r="B28" s="134"/>
      <c r="C28" s="134"/>
      <c r="D28" s="134"/>
      <c r="E28" s="134"/>
      <c r="F28" s="134"/>
      <c r="G28" s="134"/>
      <c r="H28" s="134"/>
      <c r="I28" s="134"/>
      <c r="J28" s="134"/>
      <c r="K28" s="135"/>
    </row>
    <row r="29" spans="1:15" x14ac:dyDescent="0.2">
      <c r="A29" s="133"/>
      <c r="B29" s="134"/>
      <c r="C29" s="134"/>
      <c r="D29" s="134"/>
      <c r="E29" s="134"/>
      <c r="F29" s="134"/>
      <c r="G29" s="134"/>
      <c r="H29" s="134"/>
      <c r="I29" s="134"/>
      <c r="J29" s="134"/>
      <c r="K29" s="135"/>
    </row>
    <row r="30" spans="1:15" x14ac:dyDescent="0.2">
      <c r="A30" s="133"/>
      <c r="B30" s="134"/>
      <c r="C30" s="134"/>
      <c r="D30" s="134"/>
      <c r="E30" s="134"/>
      <c r="F30" s="134"/>
      <c r="G30" s="134"/>
      <c r="H30" s="134"/>
      <c r="I30" s="134"/>
      <c r="J30" s="134"/>
      <c r="K30" s="135"/>
    </row>
    <row r="31" spans="1:15" x14ac:dyDescent="0.2">
      <c r="A31" s="133"/>
      <c r="B31" s="134"/>
      <c r="C31" s="134"/>
      <c r="D31" s="134"/>
      <c r="E31" s="134"/>
      <c r="F31" s="134"/>
      <c r="G31" s="134"/>
      <c r="H31" s="134"/>
      <c r="I31" s="134"/>
      <c r="J31" s="134"/>
      <c r="K31" s="135"/>
    </row>
    <row r="32" spans="1:15" x14ac:dyDescent="0.2">
      <c r="A32" s="133"/>
      <c r="B32" s="134"/>
      <c r="C32" s="134"/>
      <c r="D32" s="134"/>
      <c r="E32" s="134"/>
      <c r="F32" s="134"/>
      <c r="G32" s="134"/>
      <c r="H32" s="134"/>
      <c r="I32" s="134"/>
      <c r="J32" s="134"/>
      <c r="K32" s="135"/>
    </row>
    <row r="33" spans="1:11" x14ac:dyDescent="0.2">
      <c r="A33" s="133"/>
      <c r="B33" s="134"/>
      <c r="C33" s="134"/>
      <c r="D33" s="134"/>
      <c r="E33" s="134"/>
      <c r="F33" s="134"/>
      <c r="G33" s="134"/>
      <c r="H33" s="134"/>
      <c r="I33" s="134"/>
      <c r="J33" s="134"/>
      <c r="K33" s="135"/>
    </row>
    <row r="34" spans="1:11" x14ac:dyDescent="0.2">
      <c r="A34" s="133"/>
      <c r="B34" s="134"/>
      <c r="C34" s="134"/>
      <c r="D34" s="134"/>
      <c r="E34" s="134"/>
      <c r="F34" s="134"/>
      <c r="G34" s="134"/>
      <c r="H34" s="134"/>
      <c r="I34" s="134"/>
      <c r="J34" s="134"/>
      <c r="K34" s="135"/>
    </row>
    <row r="35" spans="1:11" x14ac:dyDescent="0.2">
      <c r="A35" s="133"/>
      <c r="B35" s="134"/>
      <c r="C35" s="134"/>
      <c r="D35" s="134"/>
      <c r="E35" s="134"/>
      <c r="F35" s="134"/>
      <c r="G35" s="134"/>
      <c r="H35" s="134"/>
      <c r="I35" s="134"/>
      <c r="J35" s="134"/>
      <c r="K35" s="135"/>
    </row>
    <row r="36" spans="1:11" x14ac:dyDescent="0.2">
      <c r="A36" s="133"/>
      <c r="B36" s="134"/>
      <c r="C36" s="134"/>
      <c r="D36" s="134"/>
      <c r="E36" s="134"/>
      <c r="F36" s="134"/>
      <c r="G36" s="134"/>
      <c r="H36" s="134"/>
      <c r="I36" s="134"/>
      <c r="J36" s="134"/>
      <c r="K36" s="135"/>
    </row>
    <row r="37" spans="1:11" x14ac:dyDescent="0.2">
      <c r="A37" s="133"/>
      <c r="B37" s="134"/>
      <c r="C37" s="134"/>
      <c r="D37" s="134"/>
      <c r="E37" s="134"/>
      <c r="F37" s="134"/>
      <c r="G37" s="134"/>
      <c r="H37" s="134"/>
      <c r="I37" s="134"/>
      <c r="J37" s="134"/>
      <c r="K37" s="135"/>
    </row>
    <row r="38" spans="1:11" x14ac:dyDescent="0.2">
      <c r="A38" s="133"/>
      <c r="B38" s="134"/>
      <c r="C38" s="134"/>
      <c r="D38" s="134"/>
      <c r="E38" s="134"/>
      <c r="F38" s="134"/>
      <c r="G38" s="134"/>
      <c r="H38" s="134"/>
      <c r="I38" s="134"/>
      <c r="J38" s="134"/>
      <c r="K38" s="135"/>
    </row>
    <row r="39" spans="1:11" x14ac:dyDescent="0.2">
      <c r="A39" s="133"/>
      <c r="B39" s="134"/>
      <c r="C39" s="134"/>
      <c r="D39" s="134"/>
      <c r="E39" s="134"/>
      <c r="F39" s="134"/>
      <c r="G39" s="134"/>
      <c r="H39" s="134"/>
      <c r="I39" s="134"/>
      <c r="J39" s="134"/>
      <c r="K39" s="135"/>
    </row>
    <row r="40" spans="1:11" x14ac:dyDescent="0.2">
      <c r="A40" s="133"/>
      <c r="B40" s="134"/>
      <c r="C40" s="134"/>
      <c r="D40" s="134"/>
      <c r="E40" s="134"/>
      <c r="F40" s="134"/>
      <c r="G40" s="134"/>
      <c r="H40" s="134"/>
      <c r="I40" s="134"/>
      <c r="J40" s="134"/>
      <c r="K40" s="135"/>
    </row>
    <row r="41" spans="1:11" x14ac:dyDescent="0.2">
      <c r="A41" s="133"/>
      <c r="B41" s="134"/>
      <c r="C41" s="134"/>
      <c r="D41" s="134"/>
      <c r="E41" s="134"/>
      <c r="F41" s="134"/>
      <c r="G41" s="134"/>
      <c r="H41" s="134"/>
      <c r="I41" s="134"/>
      <c r="J41" s="134"/>
      <c r="K41" s="135"/>
    </row>
    <row r="42" spans="1:11" x14ac:dyDescent="0.2">
      <c r="A42" s="133"/>
      <c r="B42" s="134"/>
      <c r="C42" s="134"/>
      <c r="D42" s="134"/>
      <c r="E42" s="134"/>
      <c r="F42" s="134"/>
      <c r="G42" s="134"/>
      <c r="H42" s="134"/>
      <c r="I42" s="134"/>
      <c r="J42" s="134"/>
      <c r="K42" s="135"/>
    </row>
    <row r="43" spans="1:11" x14ac:dyDescent="0.2">
      <c r="A43" s="133"/>
      <c r="B43" s="134"/>
      <c r="C43" s="134"/>
      <c r="D43" s="134"/>
      <c r="E43" s="134"/>
      <c r="F43" s="134"/>
      <c r="G43" s="134"/>
      <c r="H43" s="134"/>
      <c r="I43" s="134"/>
      <c r="J43" s="134"/>
      <c r="K43" s="135"/>
    </row>
    <row r="44" spans="1:11" x14ac:dyDescent="0.2">
      <c r="A44" s="133"/>
      <c r="B44" s="134"/>
      <c r="C44" s="134"/>
      <c r="D44" s="134"/>
      <c r="E44" s="134"/>
      <c r="F44" s="134"/>
      <c r="G44" s="134"/>
      <c r="H44" s="134"/>
      <c r="I44" s="134"/>
      <c r="J44" s="134"/>
      <c r="K44" s="135"/>
    </row>
    <row r="45" spans="1:11" x14ac:dyDescent="0.2">
      <c r="A45" s="133"/>
      <c r="B45" s="134"/>
      <c r="C45" s="134"/>
      <c r="D45" s="134"/>
      <c r="E45" s="134"/>
      <c r="F45" s="134"/>
      <c r="G45" s="134"/>
      <c r="H45" s="134"/>
      <c r="I45" s="134"/>
      <c r="J45" s="134"/>
      <c r="K45" s="135"/>
    </row>
    <row r="46" spans="1:11" x14ac:dyDescent="0.2">
      <c r="A46" s="133"/>
      <c r="B46" s="134"/>
      <c r="C46" s="134"/>
      <c r="D46" s="134"/>
      <c r="E46" s="134"/>
      <c r="F46" s="134"/>
      <c r="G46" s="134"/>
      <c r="H46" s="134"/>
      <c r="I46" s="134"/>
      <c r="J46" s="134"/>
      <c r="K46" s="135"/>
    </row>
    <row r="47" spans="1:11" x14ac:dyDescent="0.2">
      <c r="A47" s="133"/>
      <c r="B47" s="134"/>
      <c r="C47" s="134"/>
      <c r="D47" s="134"/>
      <c r="E47" s="134"/>
      <c r="F47" s="134"/>
      <c r="G47" s="134"/>
      <c r="H47" s="134"/>
      <c r="I47" s="134"/>
      <c r="J47" s="134"/>
      <c r="K47" s="135"/>
    </row>
    <row r="48" spans="1:11" x14ac:dyDescent="0.2">
      <c r="A48" s="133"/>
      <c r="B48" s="134"/>
      <c r="C48" s="134"/>
      <c r="D48" s="134"/>
      <c r="E48" s="134"/>
      <c r="F48" s="134"/>
      <c r="G48" s="134"/>
      <c r="H48" s="134"/>
      <c r="I48" s="134"/>
      <c r="J48" s="134"/>
      <c r="K48" s="135"/>
    </row>
    <row r="49" spans="1:11" x14ac:dyDescent="0.2">
      <c r="A49" s="133"/>
      <c r="B49" s="134"/>
      <c r="C49" s="134"/>
      <c r="D49" s="134"/>
      <c r="E49" s="134"/>
      <c r="F49" s="134"/>
      <c r="G49" s="134"/>
      <c r="H49" s="134"/>
      <c r="I49" s="134"/>
      <c r="J49" s="134"/>
      <c r="K49" s="135"/>
    </row>
    <row r="50" spans="1:11" x14ac:dyDescent="0.2">
      <c r="A50" s="133"/>
      <c r="B50" s="134"/>
      <c r="C50" s="134"/>
      <c r="D50" s="134"/>
      <c r="E50" s="134"/>
      <c r="F50" s="134"/>
      <c r="G50" s="134"/>
      <c r="H50" s="134"/>
      <c r="I50" s="134"/>
      <c r="J50" s="134"/>
      <c r="K50" s="135"/>
    </row>
    <row r="51" spans="1:11" x14ac:dyDescent="0.2">
      <c r="A51" s="133"/>
      <c r="B51" s="134"/>
      <c r="C51" s="134"/>
      <c r="D51" s="134"/>
      <c r="E51" s="134"/>
      <c r="F51" s="134"/>
      <c r="G51" s="134"/>
      <c r="H51" s="134"/>
      <c r="I51" s="134"/>
      <c r="J51" s="134"/>
      <c r="K51" s="135"/>
    </row>
    <row r="52" spans="1:11" x14ac:dyDescent="0.2">
      <c r="A52" s="133"/>
      <c r="B52" s="134"/>
      <c r="C52" s="134"/>
      <c r="D52" s="134"/>
      <c r="E52" s="134"/>
      <c r="F52" s="134"/>
      <c r="G52" s="134"/>
      <c r="H52" s="134"/>
      <c r="I52" s="134"/>
      <c r="J52" s="134"/>
      <c r="K52" s="135"/>
    </row>
    <row r="53" spans="1:11" x14ac:dyDescent="0.2">
      <c r="A53" s="133"/>
      <c r="B53" s="134"/>
      <c r="C53" s="134"/>
      <c r="D53" s="134"/>
      <c r="E53" s="134"/>
      <c r="F53" s="134"/>
      <c r="G53" s="134"/>
      <c r="H53" s="134"/>
      <c r="I53" s="134"/>
      <c r="J53" s="134"/>
      <c r="K53" s="135"/>
    </row>
    <row r="54" spans="1:11" x14ac:dyDescent="0.2">
      <c r="A54" s="133"/>
      <c r="B54" s="134"/>
      <c r="C54" s="134"/>
      <c r="D54" s="134"/>
      <c r="E54" s="134"/>
      <c r="F54" s="134"/>
      <c r="G54" s="134"/>
      <c r="H54" s="134"/>
      <c r="I54" s="134"/>
      <c r="J54" s="134"/>
      <c r="K54" s="135"/>
    </row>
    <row r="55" spans="1:11" x14ac:dyDescent="0.2">
      <c r="A55" s="133"/>
      <c r="B55" s="134"/>
      <c r="C55" s="134"/>
      <c r="D55" s="134"/>
      <c r="E55" s="134"/>
      <c r="F55" s="134"/>
      <c r="G55" s="134"/>
      <c r="H55" s="134"/>
      <c r="I55" s="134"/>
      <c r="J55" s="134"/>
      <c r="K55" s="135"/>
    </row>
    <row r="56" spans="1:11" x14ac:dyDescent="0.2">
      <c r="A56" s="133"/>
      <c r="B56" s="134"/>
      <c r="C56" s="134"/>
      <c r="D56" s="134"/>
      <c r="E56" s="134"/>
      <c r="F56" s="134"/>
      <c r="G56" s="134"/>
      <c r="H56" s="134"/>
      <c r="I56" s="134"/>
      <c r="J56" s="134"/>
      <c r="K56" s="135"/>
    </row>
    <row r="57" spans="1:11" x14ac:dyDescent="0.2">
      <c r="A57" s="133"/>
      <c r="B57" s="134"/>
      <c r="C57" s="134"/>
      <c r="D57" s="134"/>
      <c r="E57" s="134"/>
      <c r="F57" s="134"/>
      <c r="G57" s="134"/>
      <c r="H57" s="134"/>
      <c r="I57" s="134"/>
      <c r="J57" s="134"/>
      <c r="K57" s="135"/>
    </row>
    <row r="58" spans="1:11" x14ac:dyDescent="0.2">
      <c r="A58" s="179"/>
      <c r="B58" s="41"/>
      <c r="C58" s="41"/>
      <c r="D58" s="41"/>
      <c r="E58" s="41"/>
      <c r="F58" s="41"/>
      <c r="G58" s="41"/>
      <c r="H58" s="41"/>
      <c r="I58" s="41"/>
      <c r="J58" s="41"/>
      <c r="K58" s="180"/>
    </row>
    <row r="59" spans="1:11" x14ac:dyDescent="0.2">
      <c r="A59" s="179"/>
      <c r="B59" s="41"/>
      <c r="C59" s="41"/>
      <c r="D59" s="41"/>
      <c r="E59" s="41"/>
      <c r="F59" s="41"/>
      <c r="G59" s="41"/>
      <c r="H59" s="41"/>
      <c r="I59" s="41"/>
      <c r="J59" s="41"/>
      <c r="K59" s="180"/>
    </row>
    <row r="60" spans="1:11" x14ac:dyDescent="0.2">
      <c r="A60" s="179"/>
      <c r="B60" s="41"/>
      <c r="C60" s="41"/>
      <c r="D60" s="41"/>
      <c r="E60" s="41"/>
      <c r="F60" s="41"/>
      <c r="G60" s="41"/>
      <c r="H60" s="41"/>
      <c r="I60" s="41"/>
      <c r="J60" s="41"/>
      <c r="K60" s="180"/>
    </row>
    <row r="61" spans="1:11" x14ac:dyDescent="0.2">
      <c r="A61" s="179"/>
      <c r="B61" s="41"/>
      <c r="C61" s="41"/>
      <c r="D61" s="41"/>
      <c r="E61" s="41"/>
      <c r="F61" s="41"/>
      <c r="G61" s="41"/>
      <c r="H61" s="41"/>
      <c r="I61" s="41"/>
      <c r="J61" s="41"/>
      <c r="K61" s="180"/>
    </row>
    <row r="62" spans="1:11" x14ac:dyDescent="0.2">
      <c r="A62" s="179"/>
      <c r="B62" s="41"/>
      <c r="C62" s="41"/>
      <c r="D62" s="41"/>
      <c r="E62" s="41"/>
      <c r="F62" s="41"/>
      <c r="G62" s="41"/>
      <c r="H62" s="41"/>
      <c r="I62" s="41"/>
      <c r="J62" s="41"/>
      <c r="K62" s="180"/>
    </row>
    <row r="63" spans="1:11" x14ac:dyDescent="0.2">
      <c r="A63" s="179"/>
      <c r="B63" s="41"/>
      <c r="C63" s="41"/>
      <c r="D63" s="41"/>
      <c r="E63" s="41"/>
      <c r="F63" s="41"/>
      <c r="G63" s="41"/>
      <c r="H63" s="41"/>
      <c r="I63" s="41"/>
      <c r="J63" s="41"/>
      <c r="K63" s="180"/>
    </row>
    <row r="64" spans="1:11" x14ac:dyDescent="0.2">
      <c r="A64" s="179"/>
      <c r="B64" s="41"/>
      <c r="C64" s="41"/>
      <c r="D64" s="41"/>
      <c r="E64" s="41"/>
      <c r="F64" s="41"/>
      <c r="G64" s="41"/>
      <c r="H64" s="41"/>
      <c r="I64" s="41"/>
      <c r="J64" s="41"/>
      <c r="K64" s="180"/>
    </row>
    <row r="65" spans="1:11" x14ac:dyDescent="0.2">
      <c r="A65" s="179"/>
      <c r="B65" s="41"/>
      <c r="C65" s="41"/>
      <c r="D65" s="41"/>
      <c r="E65" s="41"/>
      <c r="F65" s="41"/>
      <c r="G65" s="41"/>
      <c r="H65" s="41"/>
      <c r="I65" s="41"/>
      <c r="J65" s="41"/>
      <c r="K65" s="180"/>
    </row>
    <row r="66" spans="1:11" x14ac:dyDescent="0.2">
      <c r="A66" s="181"/>
      <c r="B66" s="119"/>
      <c r="C66" s="119"/>
      <c r="D66" s="119"/>
      <c r="E66" s="119"/>
      <c r="F66" s="119"/>
      <c r="G66" s="119"/>
      <c r="H66" s="119"/>
      <c r="I66" s="119"/>
      <c r="J66" s="119"/>
      <c r="K66" s="182"/>
    </row>
  </sheetData>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49"/>
  <sheetViews>
    <sheetView view="pageLayout" zoomScaleNormal="100" workbookViewId="0">
      <selection activeCell="F19" sqref="F19"/>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41"/>
      <c r="M1" s="41"/>
      <c r="N1" s="41"/>
      <c r="O1" s="41"/>
      <c r="P1" s="41"/>
      <c r="Q1" s="41"/>
      <c r="R1" s="41"/>
      <c r="S1" s="41"/>
      <c r="T1" s="41"/>
      <c r="U1" s="41"/>
      <c r="V1" s="41"/>
      <c r="W1" s="41"/>
      <c r="X1" s="41"/>
    </row>
    <row r="2" spans="1:24" x14ac:dyDescent="0.2">
      <c r="A2" s="20" t="s">
        <v>169</v>
      </c>
      <c r="L2" s="41"/>
      <c r="M2" s="41"/>
      <c r="N2" s="41"/>
      <c r="O2" s="41"/>
      <c r="P2" s="41"/>
      <c r="Q2" s="41"/>
      <c r="R2" s="41"/>
      <c r="S2" s="41"/>
      <c r="T2" s="41"/>
      <c r="U2" s="41"/>
      <c r="V2" s="41"/>
      <c r="W2" s="41"/>
      <c r="X2" s="41"/>
    </row>
    <row r="3" spans="1:24" x14ac:dyDescent="0.2">
      <c r="A3" s="144" t="s">
        <v>227</v>
      </c>
      <c r="L3" s="41"/>
      <c r="M3" s="41"/>
      <c r="N3" s="41"/>
      <c r="O3" s="41"/>
      <c r="P3" s="41"/>
      <c r="Q3" s="41"/>
      <c r="R3" s="41"/>
      <c r="S3" s="41"/>
      <c r="T3" s="41"/>
      <c r="U3" s="41"/>
      <c r="V3" s="41"/>
      <c r="W3" s="41"/>
      <c r="X3" s="41"/>
    </row>
    <row r="4" spans="1:24" x14ac:dyDescent="0.2">
      <c r="L4" s="41"/>
      <c r="M4" s="41"/>
      <c r="N4" s="41"/>
      <c r="O4" s="41"/>
      <c r="P4" s="41"/>
      <c r="Q4" s="41"/>
      <c r="R4" s="41"/>
      <c r="S4" s="41"/>
      <c r="T4" s="41"/>
      <c r="U4" s="41"/>
      <c r="V4" s="41"/>
      <c r="W4" s="41"/>
      <c r="X4" s="41"/>
    </row>
    <row r="5" spans="1:24" x14ac:dyDescent="0.2">
      <c r="A5" s="26" t="s">
        <v>170</v>
      </c>
      <c r="D5" s="301">
        <f>'Page 1'!F10</f>
        <v>0</v>
      </c>
      <c r="E5" s="302"/>
      <c r="F5" s="302"/>
      <c r="G5" s="302"/>
      <c r="H5" s="302"/>
      <c r="I5" s="302"/>
      <c r="J5" s="303"/>
      <c r="K5" s="93"/>
      <c r="L5" s="41"/>
      <c r="M5" s="41"/>
      <c r="N5" s="41"/>
      <c r="O5" s="41"/>
      <c r="P5" s="41"/>
      <c r="Q5" s="41"/>
      <c r="R5" s="41"/>
      <c r="S5" s="41"/>
      <c r="T5" s="41"/>
      <c r="U5" s="41"/>
      <c r="V5" s="41"/>
      <c r="W5" s="41"/>
      <c r="X5" s="41"/>
    </row>
    <row r="6" spans="1:24" x14ac:dyDescent="0.2">
      <c r="F6" s="14"/>
      <c r="G6" s="14"/>
      <c r="H6" s="14"/>
      <c r="I6" s="14"/>
      <c r="J6" s="14"/>
      <c r="K6" s="14"/>
      <c r="L6" s="41"/>
      <c r="M6" s="41"/>
      <c r="N6" s="41"/>
      <c r="O6" s="41"/>
      <c r="P6" s="41"/>
      <c r="Q6" s="41"/>
      <c r="R6" s="41"/>
      <c r="S6" s="41"/>
      <c r="T6" s="41"/>
      <c r="U6" s="41"/>
      <c r="V6" s="41"/>
      <c r="W6" s="41"/>
      <c r="X6" s="41"/>
    </row>
    <row r="7" spans="1:24" x14ac:dyDescent="0.2">
      <c r="A7" s="1" t="s">
        <v>171</v>
      </c>
      <c r="E7" s="297">
        <f>'Page 1'!F16</f>
        <v>0</v>
      </c>
      <c r="F7" s="298"/>
      <c r="G7" s="1" t="s">
        <v>172</v>
      </c>
      <c r="J7" s="162">
        <f>'Page 1'!F19</f>
        <v>0</v>
      </c>
      <c r="K7" s="19"/>
      <c r="L7" s="41"/>
      <c r="M7" s="41"/>
      <c r="N7" s="41"/>
      <c r="O7" s="41"/>
      <c r="P7" s="41"/>
      <c r="Q7" s="41"/>
      <c r="R7" s="41"/>
      <c r="S7" s="41"/>
      <c r="T7" s="41"/>
      <c r="U7" s="41"/>
      <c r="V7" s="41"/>
      <c r="W7" s="41"/>
      <c r="X7" s="41"/>
    </row>
    <row r="8" spans="1:24" x14ac:dyDescent="0.2">
      <c r="L8" s="41"/>
      <c r="M8" s="41"/>
      <c r="N8" s="41"/>
      <c r="O8" s="41"/>
      <c r="P8" s="41"/>
      <c r="Q8" s="41"/>
      <c r="R8" s="41"/>
      <c r="S8" s="41"/>
      <c r="T8" s="41"/>
      <c r="U8" s="41"/>
      <c r="V8" s="41"/>
      <c r="W8" s="41"/>
      <c r="X8" s="41"/>
    </row>
    <row r="9" spans="1:24" x14ac:dyDescent="0.2">
      <c r="A9" s="1" t="s">
        <v>173</v>
      </c>
      <c r="E9" s="299" t="e">
        <f>IF(J15="P",IF('Page 6'!I6="P",'Page 6'!H43+'Page 6'!H46,'Page 7'!H9+'Page 7'!H12),IF('Page 6'!I6="P",'Page 6'!H43,'Page 7'!H9))</f>
        <v>#DIV/0!</v>
      </c>
      <c r="F9" s="300"/>
      <c r="G9" s="1" t="s">
        <v>174</v>
      </c>
      <c r="J9" s="183" t="e">
        <f>IF('Page 1'!I38="P",IF('Page 6'!I6="P",'Page 4'!K46,"Enter value"),E9)</f>
        <v>#DIV/0!</v>
      </c>
      <c r="K9" s="19"/>
      <c r="L9" s="41"/>
      <c r="M9" s="41"/>
      <c r="N9" s="41"/>
      <c r="O9" s="41"/>
      <c r="P9" s="41"/>
      <c r="Q9" s="41"/>
      <c r="R9" s="41"/>
      <c r="S9" s="41"/>
      <c r="T9" s="41"/>
      <c r="U9" s="41"/>
      <c r="V9" s="41"/>
      <c r="W9" s="41"/>
      <c r="X9" s="41"/>
    </row>
    <row r="10" spans="1:24" x14ac:dyDescent="0.2">
      <c r="L10" s="41"/>
      <c r="M10" s="41"/>
      <c r="N10" s="41"/>
      <c r="O10" s="41"/>
      <c r="P10" s="41"/>
      <c r="Q10" s="41"/>
      <c r="R10" s="41"/>
      <c r="S10" s="41"/>
      <c r="T10" s="41"/>
      <c r="U10" s="41"/>
      <c r="V10" s="41"/>
      <c r="W10" s="41"/>
      <c r="X10" s="41"/>
    </row>
    <row r="11" spans="1:24" ht="56.25" customHeight="1" x14ac:dyDescent="0.2">
      <c r="A11" s="273" t="s">
        <v>345</v>
      </c>
      <c r="B11" s="273"/>
      <c r="C11" s="273"/>
      <c r="D11" s="273"/>
      <c r="E11" s="273"/>
      <c r="F11" s="273"/>
      <c r="G11" s="273"/>
      <c r="H11" s="273"/>
      <c r="I11" s="273"/>
      <c r="J11" s="273"/>
      <c r="K11" s="273"/>
      <c r="L11" s="112"/>
      <c r="M11" s="31"/>
      <c r="N11" s="31"/>
      <c r="O11" s="31"/>
      <c r="P11" s="41"/>
      <c r="Q11" s="41"/>
      <c r="R11" s="41"/>
      <c r="S11" s="41"/>
      <c r="T11" s="41"/>
      <c r="U11" s="41"/>
      <c r="V11" s="41"/>
      <c r="W11" s="41"/>
      <c r="X11" s="41"/>
    </row>
    <row r="12" spans="1:24" x14ac:dyDescent="0.2">
      <c r="A12" s="31"/>
      <c r="B12" s="31"/>
      <c r="C12" s="31"/>
      <c r="D12" s="31"/>
      <c r="E12" s="31"/>
      <c r="F12" s="31"/>
      <c r="G12" s="31"/>
      <c r="H12" s="31"/>
      <c r="I12" s="31"/>
      <c r="J12" s="31"/>
      <c r="K12" s="31"/>
      <c r="L12" s="31"/>
      <c r="M12" s="31"/>
      <c r="N12" s="31"/>
      <c r="O12" s="31"/>
      <c r="P12" s="41"/>
      <c r="Q12" s="41"/>
      <c r="R12" s="41"/>
      <c r="S12" s="41"/>
      <c r="T12" s="41"/>
      <c r="U12" s="41"/>
      <c r="V12" s="41"/>
      <c r="W12" s="41"/>
      <c r="X12" s="41"/>
    </row>
    <row r="13" spans="1:24" ht="45" customHeight="1" x14ac:dyDescent="0.2">
      <c r="A13" s="273" t="s">
        <v>346</v>
      </c>
      <c r="B13" s="273"/>
      <c r="C13" s="273"/>
      <c r="D13" s="273"/>
      <c r="E13" s="273"/>
      <c r="F13" s="273"/>
      <c r="G13" s="273"/>
      <c r="H13" s="273"/>
      <c r="I13" s="273"/>
      <c r="J13" s="273"/>
      <c r="K13" s="273"/>
      <c r="L13" s="112"/>
      <c r="M13" s="31"/>
      <c r="N13" s="31"/>
      <c r="O13" s="31"/>
      <c r="P13" s="41"/>
      <c r="Q13" s="41"/>
      <c r="R13" s="41"/>
      <c r="S13" s="41"/>
      <c r="T13" s="41"/>
      <c r="U13" s="41"/>
      <c r="V13" s="41"/>
      <c r="W13" s="41"/>
      <c r="X13" s="41"/>
    </row>
    <row r="14" spans="1:24" x14ac:dyDescent="0.2">
      <c r="A14" s="31"/>
      <c r="B14" s="31"/>
      <c r="C14" s="31"/>
      <c r="D14" s="31"/>
      <c r="E14" s="31"/>
      <c r="F14" s="31"/>
      <c r="G14" s="31"/>
      <c r="H14" s="31"/>
      <c r="I14" s="31"/>
      <c r="J14" s="31"/>
      <c r="K14" s="31"/>
      <c r="L14" s="31"/>
      <c r="M14" s="31"/>
      <c r="N14" s="31"/>
      <c r="O14" s="31"/>
      <c r="P14" s="41"/>
      <c r="Q14" s="41"/>
      <c r="R14" s="41"/>
      <c r="S14" s="41"/>
      <c r="T14" s="41"/>
      <c r="U14" s="41"/>
      <c r="V14" s="41"/>
      <c r="W14" s="41"/>
      <c r="X14" s="41"/>
    </row>
    <row r="15" spans="1:24" x14ac:dyDescent="0.2">
      <c r="A15" s="31" t="s">
        <v>175</v>
      </c>
      <c r="B15" s="31"/>
      <c r="C15" s="64"/>
      <c r="D15" s="31"/>
      <c r="E15" s="31"/>
      <c r="F15" s="31"/>
      <c r="G15" s="31"/>
      <c r="H15" s="31"/>
      <c r="I15" s="31"/>
      <c r="J15" s="208" t="s">
        <v>195</v>
      </c>
      <c r="K15" s="304" t="s">
        <v>195</v>
      </c>
      <c r="L15" s="90"/>
      <c r="M15" s="90"/>
      <c r="N15" s="31"/>
      <c r="O15" s="31"/>
      <c r="P15" s="41"/>
      <c r="Q15" s="41"/>
      <c r="R15" s="41"/>
      <c r="S15" s="41"/>
      <c r="T15" s="41"/>
      <c r="U15" s="41"/>
      <c r="V15" s="41"/>
      <c r="W15" s="41"/>
      <c r="X15" s="41"/>
    </row>
    <row r="16" spans="1:24" x14ac:dyDescent="0.2">
      <c r="A16" s="27"/>
      <c r="B16" s="31"/>
      <c r="C16" s="31"/>
      <c r="D16" s="31"/>
      <c r="E16" s="31"/>
      <c r="F16" s="27"/>
      <c r="G16" s="31"/>
      <c r="H16" s="31"/>
      <c r="I16" s="31"/>
      <c r="J16" s="209"/>
      <c r="K16" s="304"/>
      <c r="L16" s="90"/>
      <c r="M16" s="90"/>
      <c r="N16" s="31"/>
      <c r="O16" s="31"/>
      <c r="P16" s="41"/>
      <c r="Q16" s="41"/>
      <c r="R16" s="41"/>
      <c r="S16" s="41"/>
      <c r="T16" s="41"/>
      <c r="U16" s="41"/>
      <c r="V16" s="41"/>
      <c r="W16" s="41"/>
      <c r="X16" s="41"/>
    </row>
    <row r="17" spans="1:24" x14ac:dyDescent="0.2">
      <c r="A17" s="31"/>
      <c r="B17" s="31"/>
      <c r="C17" s="31"/>
      <c r="D17" s="31"/>
      <c r="E17" s="31"/>
      <c r="F17" s="27"/>
      <c r="G17" s="31"/>
      <c r="H17" s="31"/>
      <c r="I17" s="31"/>
      <c r="J17" s="110"/>
      <c r="K17" s="31"/>
      <c r="L17" s="91"/>
      <c r="M17" s="91"/>
      <c r="N17" s="31"/>
      <c r="O17" s="31"/>
      <c r="P17" s="41"/>
      <c r="Q17" s="41"/>
      <c r="R17" s="41"/>
      <c r="S17" s="41"/>
      <c r="T17" s="41"/>
      <c r="U17" s="41"/>
      <c r="V17" s="41"/>
      <c r="W17" s="41"/>
      <c r="X17" s="41"/>
    </row>
    <row r="18" spans="1:24" ht="22.5" customHeight="1" x14ac:dyDescent="0.2">
      <c r="A18" s="273" t="s">
        <v>176</v>
      </c>
      <c r="B18" s="273"/>
      <c r="C18" s="273"/>
      <c r="D18" s="273"/>
      <c r="E18" s="273"/>
      <c r="F18" s="273"/>
      <c r="G18" s="273"/>
      <c r="H18" s="273"/>
      <c r="I18" s="273"/>
      <c r="J18" s="125" t="str">
        <f>IF(J15="P","","P")</f>
        <v/>
      </c>
      <c r="K18" s="126" t="s">
        <v>263</v>
      </c>
      <c r="L18" s="112"/>
      <c r="M18" s="90"/>
      <c r="N18" s="31"/>
      <c r="O18" s="31"/>
      <c r="P18" s="41"/>
      <c r="Q18" s="41"/>
      <c r="R18" s="41"/>
      <c r="S18" s="41"/>
      <c r="T18" s="41"/>
      <c r="U18" s="41"/>
      <c r="V18" s="41"/>
      <c r="W18" s="41"/>
      <c r="X18" s="41"/>
    </row>
    <row r="19" spans="1:24" x14ac:dyDescent="0.2">
      <c r="A19" s="27"/>
      <c r="B19" s="31"/>
      <c r="C19" s="31"/>
      <c r="D19" s="31"/>
      <c r="E19" s="31"/>
      <c r="F19" s="31"/>
      <c r="G19" s="31"/>
      <c r="H19" s="31"/>
      <c r="I19" s="31"/>
      <c r="J19" s="31"/>
      <c r="K19" s="31"/>
      <c r="L19" s="90"/>
      <c r="M19" s="90"/>
      <c r="N19" s="31"/>
      <c r="O19" s="31"/>
      <c r="P19" s="41"/>
      <c r="Q19" s="41"/>
      <c r="R19" s="41"/>
      <c r="S19" s="41"/>
      <c r="T19" s="41"/>
      <c r="U19" s="41"/>
      <c r="V19" s="41"/>
      <c r="W19" s="41"/>
      <c r="X19" s="41"/>
    </row>
    <row r="20" spans="1:24" ht="11.25" customHeight="1" x14ac:dyDescent="0.2">
      <c r="A20" s="31" t="s">
        <v>177</v>
      </c>
      <c r="B20" s="31"/>
      <c r="C20" s="31"/>
      <c r="D20" s="31"/>
      <c r="E20" s="31"/>
      <c r="F20" s="31"/>
      <c r="G20" s="31"/>
      <c r="H20" s="31"/>
      <c r="I20" s="31"/>
      <c r="J20" s="31"/>
      <c r="K20" s="31"/>
      <c r="L20" s="61"/>
      <c r="M20" s="31"/>
      <c r="N20" s="41"/>
      <c r="O20" s="41"/>
      <c r="P20" s="41"/>
      <c r="Q20" s="41"/>
      <c r="R20" s="41"/>
      <c r="S20" s="41"/>
      <c r="T20" s="41"/>
      <c r="U20" s="41"/>
      <c r="V20" s="41"/>
      <c r="W20" s="41"/>
      <c r="X20" s="41"/>
    </row>
    <row r="21" spans="1:24" x14ac:dyDescent="0.2">
      <c r="A21" s="31" t="s">
        <v>179</v>
      </c>
      <c r="B21" s="31"/>
      <c r="C21" s="31"/>
      <c r="D21" s="99"/>
      <c r="E21" s="99"/>
      <c r="F21" s="99"/>
      <c r="G21" s="99"/>
      <c r="H21" s="31"/>
      <c r="I21" s="31" t="s">
        <v>178</v>
      </c>
      <c r="J21" s="113"/>
      <c r="K21" s="99"/>
      <c r="L21" s="61"/>
      <c r="M21" s="31"/>
      <c r="N21" s="41"/>
      <c r="O21" s="41"/>
      <c r="P21" s="41"/>
      <c r="Q21" s="41"/>
      <c r="R21" s="41"/>
      <c r="S21" s="41"/>
      <c r="T21" s="41"/>
      <c r="U21" s="41"/>
      <c r="V21" s="41"/>
      <c r="W21" s="41"/>
      <c r="X21" s="41"/>
    </row>
    <row r="22" spans="1:24" x14ac:dyDescent="0.2">
      <c r="L22" s="41"/>
      <c r="M22" s="41"/>
      <c r="N22" s="41"/>
      <c r="O22" s="41"/>
      <c r="P22" s="41"/>
      <c r="Q22" s="41"/>
      <c r="R22" s="41"/>
      <c r="S22" s="41"/>
      <c r="T22" s="41"/>
      <c r="U22" s="41"/>
      <c r="V22" s="41"/>
      <c r="W22" s="41"/>
      <c r="X22" s="41"/>
    </row>
    <row r="23" spans="1:24" x14ac:dyDescent="0.2">
      <c r="L23" s="41"/>
      <c r="M23" s="41"/>
      <c r="N23" s="41"/>
      <c r="O23" s="41"/>
      <c r="P23" s="41"/>
      <c r="Q23" s="41"/>
      <c r="R23" s="41"/>
      <c r="S23" s="41"/>
      <c r="T23" s="41"/>
      <c r="U23" s="41"/>
      <c r="V23" s="41"/>
      <c r="W23" s="41"/>
      <c r="X23" s="41"/>
    </row>
    <row r="24" spans="1:24" x14ac:dyDescent="0.2">
      <c r="A24" s="37" t="str">
        <f>IF(J15="P","Total contributions","Practice contributions")</f>
        <v>Total contributions</v>
      </c>
      <c r="B24" s="29"/>
      <c r="C24" s="26"/>
      <c r="D24" s="26"/>
      <c r="E24" s="32"/>
      <c r="F24" s="26"/>
      <c r="G24" s="76"/>
      <c r="H24" s="26"/>
      <c r="I24" s="26"/>
      <c r="J24" s="26"/>
      <c r="K24" s="106"/>
      <c r="L24" s="41"/>
      <c r="M24" s="41"/>
      <c r="N24" s="41"/>
      <c r="O24" s="41"/>
      <c r="P24" s="41"/>
      <c r="Q24" s="41"/>
      <c r="R24" s="41"/>
      <c r="S24" s="41"/>
      <c r="T24" s="41"/>
      <c r="U24" s="41"/>
      <c r="V24" s="41"/>
      <c r="W24" s="41"/>
      <c r="X24" s="41"/>
    </row>
    <row r="25" spans="1:24" x14ac:dyDescent="0.2">
      <c r="A25" s="25"/>
      <c r="B25" s="29"/>
      <c r="C25" s="26"/>
      <c r="D25" s="49"/>
      <c r="E25" s="32"/>
      <c r="F25" s="76"/>
      <c r="G25" s="76"/>
      <c r="H25" s="76" t="s">
        <v>151</v>
      </c>
      <c r="I25" s="76"/>
      <c r="J25" s="295" t="s">
        <v>167</v>
      </c>
      <c r="K25" s="295"/>
      <c r="L25" s="41"/>
      <c r="M25" s="41"/>
      <c r="N25" s="41"/>
      <c r="O25" s="41"/>
      <c r="P25" s="41"/>
      <c r="Q25" s="41"/>
      <c r="R25" s="41"/>
      <c r="S25" s="41"/>
      <c r="T25" s="41"/>
      <c r="U25" s="41"/>
      <c r="V25" s="41"/>
      <c r="W25" s="41"/>
      <c r="X25" s="41"/>
    </row>
    <row r="26" spans="1:24" x14ac:dyDescent="0.2">
      <c r="A26" s="25"/>
      <c r="B26" s="29"/>
      <c r="C26" s="26"/>
      <c r="D26" s="32" t="s">
        <v>153</v>
      </c>
      <c r="E26" s="32"/>
      <c r="F26" s="76" t="s">
        <v>166</v>
      </c>
      <c r="G26" s="76"/>
      <c r="H26" s="76" t="s">
        <v>154</v>
      </c>
      <c r="I26" s="76"/>
      <c r="J26" s="295"/>
      <c r="K26" s="295"/>
      <c r="L26" s="41"/>
      <c r="M26" s="41"/>
      <c r="N26" s="41"/>
      <c r="O26" s="41"/>
      <c r="P26" s="41"/>
      <c r="Q26" s="41"/>
      <c r="R26" s="41"/>
      <c r="S26" s="41"/>
      <c r="T26" s="41"/>
      <c r="U26" s="41"/>
      <c r="V26" s="41"/>
      <c r="W26" s="41"/>
      <c r="X26" s="41"/>
    </row>
    <row r="27" spans="1:24" x14ac:dyDescent="0.2">
      <c r="A27" s="26"/>
      <c r="B27" s="26"/>
      <c r="C27" s="26"/>
      <c r="D27" s="26"/>
      <c r="E27" s="32"/>
      <c r="F27" s="32"/>
      <c r="G27" s="76"/>
      <c r="H27" s="26"/>
      <c r="I27" s="26"/>
      <c r="J27" s="49"/>
      <c r="K27" s="107"/>
      <c r="L27" s="41"/>
      <c r="M27" s="41"/>
      <c r="N27" s="41"/>
      <c r="O27" s="41"/>
      <c r="P27" s="41"/>
      <c r="Q27" s="41"/>
      <c r="R27" s="41"/>
      <c r="S27" s="41"/>
      <c r="T27" s="41"/>
      <c r="U27" s="41"/>
      <c r="V27" s="41"/>
      <c r="W27" s="41"/>
      <c r="X27" s="41"/>
    </row>
    <row r="28" spans="1:24" x14ac:dyDescent="0.2">
      <c r="A28" s="26" t="s">
        <v>155</v>
      </c>
      <c r="B28" s="26"/>
      <c r="C28" s="26"/>
      <c r="D28" s="285" t="e">
        <f>'Page 8'!D9</f>
        <v>#DIV/0!</v>
      </c>
      <c r="E28" s="100">
        <v>108</v>
      </c>
      <c r="F28" s="292" t="e">
        <f>E9*D28</f>
        <v>#DIV/0!</v>
      </c>
      <c r="G28" s="100">
        <v>112</v>
      </c>
      <c r="H28" s="292">
        <f>'Page 8'!H9+IF(J15="P",'Page 8'!H34,)</f>
        <v>0</v>
      </c>
      <c r="I28" s="100">
        <v>116</v>
      </c>
      <c r="J28" s="292" t="e">
        <f>F28-H28</f>
        <v>#DIV/0!</v>
      </c>
      <c r="K28" s="100">
        <v>120</v>
      </c>
      <c r="L28" s="41"/>
      <c r="M28" s="41"/>
      <c r="N28" s="41"/>
      <c r="O28" s="41"/>
      <c r="P28" s="41"/>
      <c r="Q28" s="41"/>
      <c r="R28" s="41"/>
      <c r="S28" s="41"/>
      <c r="T28" s="41"/>
      <c r="U28" s="41"/>
      <c r="V28" s="41"/>
      <c r="W28" s="41"/>
      <c r="X28" s="41"/>
    </row>
    <row r="29" spans="1:24" x14ac:dyDescent="0.2">
      <c r="A29" s="26" t="s">
        <v>152</v>
      </c>
      <c r="B29" s="26"/>
      <c r="C29" s="26"/>
      <c r="D29" s="286"/>
      <c r="E29" s="100"/>
      <c r="F29" s="291"/>
      <c r="G29" s="102"/>
      <c r="H29" s="291"/>
      <c r="I29" s="102"/>
      <c r="J29" s="291"/>
      <c r="K29" s="100"/>
      <c r="L29" s="41"/>
      <c r="M29" s="41"/>
      <c r="N29" s="41"/>
      <c r="O29" s="41"/>
      <c r="P29" s="41"/>
      <c r="Q29" s="41"/>
      <c r="R29" s="41"/>
      <c r="S29" s="41"/>
      <c r="T29" s="41"/>
      <c r="U29" s="41"/>
      <c r="V29" s="41"/>
      <c r="W29" s="41"/>
      <c r="X29" s="41"/>
    </row>
    <row r="30" spans="1:24" x14ac:dyDescent="0.2">
      <c r="A30" s="26"/>
      <c r="B30" s="26"/>
      <c r="C30" s="26"/>
      <c r="D30" s="95"/>
      <c r="E30" s="100"/>
      <c r="F30" s="89"/>
      <c r="G30" s="102"/>
      <c r="H30" s="65"/>
      <c r="I30" s="102"/>
      <c r="J30" s="65"/>
      <c r="K30" s="100"/>
      <c r="L30" s="41"/>
      <c r="M30" s="41"/>
      <c r="N30" s="41"/>
      <c r="O30" s="41"/>
      <c r="P30" s="41"/>
      <c r="Q30" s="41"/>
      <c r="R30" s="41"/>
      <c r="S30" s="41"/>
      <c r="T30" s="41"/>
      <c r="U30" s="41"/>
      <c r="V30" s="41"/>
      <c r="W30" s="41"/>
      <c r="X30" s="41"/>
    </row>
    <row r="31" spans="1:24" x14ac:dyDescent="0.2">
      <c r="A31" s="26" t="s">
        <v>157</v>
      </c>
      <c r="B31" s="26"/>
      <c r="C31" s="26"/>
      <c r="D31" s="305">
        <f>'Page 8'!D12</f>
        <v>0</v>
      </c>
      <c r="E31" s="100">
        <v>109</v>
      </c>
      <c r="F31" s="292" t="e">
        <f>J9*D31</f>
        <v>#DIV/0!</v>
      </c>
      <c r="G31" s="100">
        <v>113</v>
      </c>
      <c r="H31" s="292">
        <f>'Page 8'!H12+IF(J15="P",'Page 8'!H37,)</f>
        <v>0</v>
      </c>
      <c r="I31" s="100">
        <v>117</v>
      </c>
      <c r="J31" s="292" t="e">
        <f>F31-H31</f>
        <v>#DIV/0!</v>
      </c>
      <c r="K31" s="100">
        <v>121</v>
      </c>
      <c r="L31" s="41"/>
      <c r="M31" s="41"/>
      <c r="N31" s="41"/>
      <c r="O31" s="41"/>
      <c r="P31" s="41"/>
      <c r="Q31" s="41"/>
      <c r="R31" s="41"/>
      <c r="S31" s="41"/>
      <c r="T31" s="41"/>
      <c r="U31" s="41"/>
      <c r="V31" s="41"/>
      <c r="W31" s="41"/>
      <c r="X31" s="41"/>
    </row>
    <row r="32" spans="1:24" x14ac:dyDescent="0.2">
      <c r="A32" s="26" t="s">
        <v>152</v>
      </c>
      <c r="B32" s="26"/>
      <c r="C32" s="26"/>
      <c r="D32" s="306"/>
      <c r="E32" s="100"/>
      <c r="F32" s="291"/>
      <c r="G32" s="102"/>
      <c r="H32" s="291"/>
      <c r="I32" s="102"/>
      <c r="J32" s="291"/>
      <c r="K32" s="100"/>
      <c r="L32" s="41"/>
      <c r="M32" s="41"/>
      <c r="N32" s="41"/>
      <c r="O32" s="41"/>
      <c r="P32" s="41"/>
      <c r="Q32" s="41"/>
      <c r="R32" s="41"/>
      <c r="S32" s="41"/>
      <c r="T32" s="41"/>
      <c r="U32" s="41"/>
      <c r="V32" s="41"/>
      <c r="W32" s="41"/>
      <c r="X32" s="41"/>
    </row>
    <row r="33" spans="1:24" x14ac:dyDescent="0.2">
      <c r="A33" s="26"/>
      <c r="B33" s="26"/>
      <c r="C33" s="26"/>
      <c r="D33" s="31"/>
      <c r="E33" s="100"/>
      <c r="F33" s="89"/>
      <c r="G33" s="102"/>
      <c r="H33" s="65"/>
      <c r="I33" s="102"/>
      <c r="J33" s="65"/>
      <c r="K33" s="100"/>
      <c r="L33" s="41"/>
      <c r="M33" s="41"/>
      <c r="N33" s="41"/>
      <c r="O33" s="41"/>
      <c r="P33" s="41"/>
      <c r="Q33" s="41"/>
      <c r="R33" s="41"/>
      <c r="S33" s="41"/>
      <c r="T33" s="41"/>
      <c r="U33" s="41"/>
      <c r="V33" s="41"/>
      <c r="W33" s="41"/>
      <c r="X33" s="41"/>
    </row>
    <row r="34" spans="1:24" x14ac:dyDescent="0.2">
      <c r="A34" s="26" t="s">
        <v>202</v>
      </c>
      <c r="B34" s="26"/>
      <c r="C34" s="26"/>
      <c r="D34" s="98">
        <v>0</v>
      </c>
      <c r="E34" s="100">
        <v>110</v>
      </c>
      <c r="F34" s="292" t="e">
        <f>E9*D34+D35+D36</f>
        <v>#DIV/0!</v>
      </c>
      <c r="G34" s="100">
        <v>114</v>
      </c>
      <c r="H34" s="292">
        <f>'Page 8'!H15+IF(J15="P",'Page 8'!H40,)</f>
        <v>0</v>
      </c>
      <c r="I34" s="100">
        <v>118</v>
      </c>
      <c r="J34" s="292" t="e">
        <f>F34-H34</f>
        <v>#DIV/0!</v>
      </c>
      <c r="K34" s="100">
        <v>122</v>
      </c>
      <c r="L34" s="41"/>
      <c r="M34" s="41"/>
      <c r="N34" s="41"/>
      <c r="O34" s="41"/>
      <c r="P34" s="41"/>
      <c r="Q34" s="41"/>
      <c r="R34" s="41"/>
      <c r="S34" s="41"/>
      <c r="T34" s="41"/>
      <c r="U34" s="41"/>
      <c r="V34" s="41"/>
      <c r="W34" s="41"/>
      <c r="X34" s="41"/>
    </row>
    <row r="35" spans="1:24" x14ac:dyDescent="0.2">
      <c r="A35" s="26" t="s">
        <v>203</v>
      </c>
      <c r="B35" s="26"/>
      <c r="C35" s="26"/>
      <c r="D35" s="51">
        <v>0</v>
      </c>
      <c r="E35" s="100" t="s">
        <v>307</v>
      </c>
      <c r="F35" s="291"/>
      <c r="G35" s="102"/>
      <c r="H35" s="291"/>
      <c r="I35" s="102"/>
      <c r="J35" s="291"/>
      <c r="K35" s="100"/>
      <c r="L35" s="41"/>
      <c r="M35" s="41"/>
      <c r="N35" s="41"/>
      <c r="O35" s="41"/>
      <c r="P35" s="41"/>
      <c r="Q35" s="41"/>
      <c r="R35" s="41"/>
      <c r="S35" s="41"/>
      <c r="T35" s="41"/>
      <c r="U35" s="41"/>
      <c r="V35" s="41"/>
      <c r="W35" s="41"/>
      <c r="X35" s="41"/>
    </row>
    <row r="36" spans="1:24" x14ac:dyDescent="0.2">
      <c r="A36" s="26" t="s">
        <v>204</v>
      </c>
      <c r="B36" s="26"/>
      <c r="C36" s="26"/>
      <c r="D36" s="51">
        <v>0</v>
      </c>
      <c r="E36" s="100" t="s">
        <v>308</v>
      </c>
      <c r="F36" s="89"/>
      <c r="G36" s="102"/>
      <c r="H36" s="65"/>
      <c r="I36" s="102"/>
      <c r="J36" s="65"/>
      <c r="K36" s="100"/>
      <c r="L36" s="41"/>
      <c r="M36" s="41"/>
      <c r="N36" s="41"/>
      <c r="O36" s="41"/>
      <c r="P36" s="41"/>
      <c r="Q36" s="41"/>
      <c r="R36" s="41"/>
      <c r="S36" s="41"/>
      <c r="T36" s="41"/>
      <c r="U36" s="41"/>
      <c r="V36" s="41"/>
      <c r="W36" s="41"/>
      <c r="X36" s="41"/>
    </row>
    <row r="37" spans="1:24" x14ac:dyDescent="0.2">
      <c r="A37" s="26"/>
      <c r="B37" s="26"/>
      <c r="C37" s="26"/>
      <c r="D37" s="31"/>
      <c r="E37" s="100"/>
      <c r="F37" s="89"/>
      <c r="G37" s="102"/>
      <c r="H37" s="65"/>
      <c r="I37" s="102"/>
      <c r="J37" s="65"/>
      <c r="K37" s="100"/>
      <c r="L37" s="41"/>
      <c r="M37" s="41"/>
      <c r="N37" s="41"/>
      <c r="O37" s="41"/>
      <c r="P37" s="41"/>
      <c r="Q37" s="41"/>
      <c r="R37" s="41"/>
      <c r="S37" s="41"/>
      <c r="T37" s="41"/>
      <c r="U37" s="41"/>
      <c r="V37" s="41"/>
      <c r="W37" s="41"/>
      <c r="X37" s="41"/>
    </row>
    <row r="38" spans="1:24" x14ac:dyDescent="0.2">
      <c r="A38" s="26" t="s">
        <v>162</v>
      </c>
      <c r="B38" s="26"/>
      <c r="C38" s="26"/>
      <c r="D38" s="288">
        <v>0.14299999999999999</v>
      </c>
      <c r="E38" s="100">
        <v>111</v>
      </c>
      <c r="F38" s="292" t="e">
        <f>E9*D38</f>
        <v>#DIV/0!</v>
      </c>
      <c r="G38" s="100">
        <v>115</v>
      </c>
      <c r="H38" s="292">
        <f>'Page 8'!H19+IF(J15="P",'Page 8'!H44,)</f>
        <v>0</v>
      </c>
      <c r="I38" s="100">
        <v>119</v>
      </c>
      <c r="J38" s="292" t="e">
        <f>F38-H38</f>
        <v>#DIV/0!</v>
      </c>
      <c r="K38" s="100">
        <v>123</v>
      </c>
      <c r="L38" s="41"/>
      <c r="M38" s="41"/>
      <c r="N38" s="41"/>
      <c r="O38" s="41"/>
      <c r="P38" s="41"/>
      <c r="Q38" s="41"/>
      <c r="R38" s="41"/>
      <c r="S38" s="41"/>
      <c r="T38" s="41"/>
      <c r="U38" s="41"/>
      <c r="V38" s="41"/>
      <c r="W38" s="41"/>
      <c r="X38" s="41"/>
    </row>
    <row r="39" spans="1:24" x14ac:dyDescent="0.2">
      <c r="A39" s="26" t="s">
        <v>152</v>
      </c>
      <c r="B39" s="26"/>
      <c r="C39" s="26"/>
      <c r="D39" s="289"/>
      <c r="E39" s="32"/>
      <c r="F39" s="291"/>
      <c r="G39" s="103"/>
      <c r="H39" s="291"/>
      <c r="I39" s="103"/>
      <c r="J39" s="291"/>
      <c r="K39" s="100"/>
      <c r="L39" s="41"/>
      <c r="M39" s="41"/>
      <c r="N39" s="41"/>
      <c r="O39" s="41"/>
      <c r="P39" s="41"/>
      <c r="Q39" s="41"/>
      <c r="R39" s="41"/>
      <c r="S39" s="41"/>
      <c r="T39" s="41"/>
      <c r="U39" s="41"/>
      <c r="V39" s="41"/>
      <c r="W39" s="41"/>
      <c r="X39" s="41"/>
    </row>
    <row r="40" spans="1:24" x14ac:dyDescent="0.2">
      <c r="A40" s="26"/>
      <c r="B40" s="26"/>
      <c r="C40" s="26"/>
      <c r="D40" s="26"/>
      <c r="E40" s="32"/>
      <c r="F40" s="78"/>
      <c r="G40" s="63"/>
      <c r="H40" s="96"/>
      <c r="I40" s="96"/>
      <c r="J40" s="96"/>
      <c r="K40" s="100"/>
      <c r="L40" s="41"/>
      <c r="M40" s="41"/>
      <c r="N40" s="41"/>
      <c r="O40" s="41"/>
      <c r="P40" s="41"/>
      <c r="Q40" s="41"/>
      <c r="R40" s="41"/>
      <c r="S40" s="41"/>
      <c r="T40" s="41"/>
      <c r="U40" s="41"/>
      <c r="V40" s="41"/>
      <c r="W40" s="41"/>
      <c r="X40" s="41"/>
    </row>
    <row r="41" spans="1:24" x14ac:dyDescent="0.2">
      <c r="A41" s="26" t="s">
        <v>163</v>
      </c>
      <c r="B41" s="26"/>
      <c r="C41" s="26"/>
      <c r="D41" s="26"/>
      <c r="E41" s="32"/>
      <c r="F41" s="78"/>
      <c r="G41" s="63"/>
      <c r="H41" s="78"/>
      <c r="I41" s="96"/>
      <c r="J41" s="292" t="e">
        <f>J28+J31+J34+J38</f>
        <v>#DIV/0!</v>
      </c>
      <c r="K41" s="100">
        <v>124</v>
      </c>
      <c r="L41" s="41"/>
      <c r="M41" s="41"/>
      <c r="N41" s="41"/>
      <c r="O41" s="41"/>
      <c r="P41" s="41"/>
      <c r="Q41" s="41"/>
      <c r="R41" s="41"/>
      <c r="S41" s="41"/>
      <c r="T41" s="41"/>
      <c r="U41" s="41"/>
      <c r="V41" s="41"/>
      <c r="W41" s="41"/>
      <c r="X41" s="41"/>
    </row>
    <row r="42" spans="1:24" x14ac:dyDescent="0.2">
      <c r="A42" s="26"/>
      <c r="B42" s="26"/>
      <c r="C42" s="26"/>
      <c r="D42" s="26"/>
      <c r="E42" s="32"/>
      <c r="F42" s="78"/>
      <c r="G42" s="63"/>
      <c r="H42" s="96"/>
      <c r="I42" s="96"/>
      <c r="J42" s="291"/>
      <c r="K42" s="100"/>
      <c r="L42" s="41"/>
      <c r="M42" s="41"/>
      <c r="N42" s="41"/>
      <c r="O42" s="41"/>
      <c r="P42" s="41"/>
      <c r="Q42" s="41"/>
      <c r="R42" s="41"/>
      <c r="S42" s="41"/>
      <c r="T42" s="41"/>
      <c r="U42" s="41"/>
      <c r="V42" s="41"/>
      <c r="W42" s="41"/>
      <c r="X42" s="41"/>
    </row>
    <row r="43" spans="1:24" x14ac:dyDescent="0.2">
      <c r="L43" s="41"/>
      <c r="M43" s="41"/>
      <c r="N43" s="41"/>
      <c r="O43" s="41"/>
      <c r="P43" s="41"/>
      <c r="Q43" s="41"/>
      <c r="R43" s="41"/>
      <c r="S43" s="41"/>
      <c r="T43" s="41"/>
      <c r="U43" s="41"/>
      <c r="V43" s="41"/>
      <c r="W43" s="41"/>
      <c r="X43" s="41"/>
    </row>
    <row r="44" spans="1:24" x14ac:dyDescent="0.2">
      <c r="A44" s="38" t="s">
        <v>352</v>
      </c>
      <c r="L44" s="41"/>
      <c r="M44" s="41"/>
      <c r="N44" s="41"/>
      <c r="O44" s="41"/>
      <c r="P44" s="41"/>
      <c r="Q44" s="41"/>
      <c r="R44" s="41"/>
      <c r="S44" s="41"/>
      <c r="T44" s="41"/>
      <c r="U44" s="41"/>
      <c r="V44" s="41"/>
      <c r="W44" s="41"/>
      <c r="X44" s="41"/>
    </row>
    <row r="45" spans="1:24" ht="33.75" customHeight="1" x14ac:dyDescent="0.2">
      <c r="A45" s="273" t="s">
        <v>347</v>
      </c>
      <c r="B45" s="273"/>
      <c r="C45" s="273"/>
      <c r="D45" s="273"/>
      <c r="E45" s="273"/>
      <c r="F45" s="273"/>
      <c r="G45" s="273"/>
      <c r="H45" s="273"/>
      <c r="I45" s="273"/>
      <c r="J45" s="273"/>
      <c r="K45" s="273"/>
      <c r="L45" s="41"/>
      <c r="M45" s="41"/>
      <c r="N45" s="41"/>
      <c r="O45" s="41"/>
      <c r="P45" s="41"/>
      <c r="Q45" s="41"/>
      <c r="R45" s="41"/>
      <c r="S45" s="41"/>
      <c r="T45" s="41"/>
      <c r="U45" s="41"/>
      <c r="V45" s="41"/>
      <c r="W45" s="41"/>
      <c r="X45" s="41"/>
    </row>
    <row r="46" spans="1:24" x14ac:dyDescent="0.2">
      <c r="A46" s="31"/>
      <c r="L46" s="41"/>
      <c r="M46" s="41"/>
      <c r="N46" s="41"/>
      <c r="O46" s="41"/>
      <c r="P46" s="41"/>
      <c r="Q46" s="41"/>
      <c r="R46" s="41"/>
      <c r="S46" s="41"/>
      <c r="T46" s="41"/>
      <c r="U46" s="41"/>
      <c r="V46" s="41"/>
      <c r="W46" s="41"/>
      <c r="X46" s="41"/>
    </row>
    <row r="47" spans="1:24" x14ac:dyDescent="0.2">
      <c r="A47" s="31"/>
      <c r="L47" s="41"/>
      <c r="M47" s="41"/>
      <c r="N47" s="41"/>
      <c r="O47" s="41"/>
      <c r="P47" s="41"/>
      <c r="Q47" s="41"/>
      <c r="R47" s="41"/>
      <c r="S47" s="41"/>
      <c r="T47" s="41"/>
      <c r="U47" s="41"/>
      <c r="V47" s="41"/>
      <c r="W47" s="41"/>
      <c r="X47" s="41"/>
    </row>
    <row r="48" spans="1:24" x14ac:dyDescent="0.2">
      <c r="A48" s="31" t="s">
        <v>353</v>
      </c>
      <c r="D48" s="41"/>
      <c r="E48" s="119"/>
      <c r="F48" s="119"/>
      <c r="G48" s="119"/>
      <c r="I48" s="1" t="s">
        <v>178</v>
      </c>
      <c r="J48" s="119"/>
      <c r="K48" s="119"/>
      <c r="L48" s="41"/>
      <c r="M48" s="41"/>
      <c r="N48" s="41"/>
      <c r="O48" s="41"/>
      <c r="P48" s="41"/>
      <c r="Q48" s="41"/>
      <c r="R48" s="41"/>
      <c r="S48" s="41"/>
      <c r="T48" s="41"/>
      <c r="U48" s="41"/>
      <c r="V48" s="41"/>
      <c r="W48" s="41"/>
      <c r="X48" s="41"/>
    </row>
    <row r="49" spans="1:1" x14ac:dyDescent="0.2">
      <c r="A49" s="31"/>
    </row>
  </sheetData>
  <mergeCells count="26">
    <mergeCell ref="D31:D32"/>
    <mergeCell ref="F31:F32"/>
    <mergeCell ref="H31:H32"/>
    <mergeCell ref="J31:J32"/>
    <mergeCell ref="A45:K45"/>
    <mergeCell ref="J41:J42"/>
    <mergeCell ref="F34:F35"/>
    <mergeCell ref="H34:H35"/>
    <mergeCell ref="J34:J35"/>
    <mergeCell ref="D38:D39"/>
    <mergeCell ref="F38:F39"/>
    <mergeCell ref="H38:H39"/>
    <mergeCell ref="J38:J39"/>
    <mergeCell ref="E7:F7"/>
    <mergeCell ref="E9:F9"/>
    <mergeCell ref="J15:J16"/>
    <mergeCell ref="D5:J5"/>
    <mergeCell ref="J28:J29"/>
    <mergeCell ref="A11:K11"/>
    <mergeCell ref="A13:K13"/>
    <mergeCell ref="A18:I18"/>
    <mergeCell ref="J25:K26"/>
    <mergeCell ref="D28:D29"/>
    <mergeCell ref="F28:F29"/>
    <mergeCell ref="H28:H29"/>
    <mergeCell ref="K15:K16"/>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2" id="{4B24258B-6306-4561-AB82-5D1235DDE12C}">
            <xm:f>'Page 7'!$I$5="P"</xm:f>
            <x14:dxf/>
          </x14:cfRule>
          <x14:cfRule type="expression" priority="1" id="{973B1055-B855-48F1-8DBD-249C8C6D6FC0}">
            <xm:f>'Page 7'!$I$5=""</xm:f>
            <x14:dxf>
              <fill>
                <patternFill>
                  <bgColor rgb="FFDAEEF3"/>
                </patternFill>
              </fill>
            </x14:dxf>
          </x14:cfRule>
          <xm:sqref>J9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J15:J16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0"/>
  <sheetViews>
    <sheetView view="pageLayout" zoomScaleNormal="100" workbookViewId="0">
      <selection activeCell="G19" sqref="G19"/>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41"/>
      <c r="M1" s="41"/>
      <c r="N1" s="41"/>
      <c r="O1" s="41"/>
      <c r="P1" s="41"/>
      <c r="Q1" s="41"/>
      <c r="R1" s="41"/>
      <c r="S1" s="41"/>
      <c r="T1" s="41"/>
      <c r="U1" s="41"/>
      <c r="V1" s="41"/>
      <c r="W1" s="41"/>
      <c r="X1" s="41"/>
    </row>
    <row r="2" spans="1:24" x14ac:dyDescent="0.2">
      <c r="A2" s="20" t="s">
        <v>169</v>
      </c>
      <c r="L2" s="41"/>
      <c r="M2" s="41"/>
      <c r="N2" s="41"/>
      <c r="O2" s="41"/>
      <c r="P2" s="41"/>
      <c r="Q2" s="41"/>
      <c r="R2" s="41"/>
      <c r="S2" s="41"/>
      <c r="T2" s="41"/>
      <c r="U2" s="41"/>
      <c r="V2" s="41"/>
      <c r="W2" s="41"/>
      <c r="X2" s="41"/>
    </row>
    <row r="3" spans="1:24" x14ac:dyDescent="0.2">
      <c r="A3" s="144" t="s">
        <v>228</v>
      </c>
      <c r="L3" s="41"/>
      <c r="M3" s="41"/>
      <c r="N3" s="41"/>
      <c r="O3" s="41"/>
      <c r="P3" s="41"/>
      <c r="Q3" s="41"/>
      <c r="R3" s="41"/>
      <c r="S3" s="41"/>
      <c r="T3" s="41"/>
      <c r="U3" s="41"/>
      <c r="V3" s="41"/>
      <c r="W3" s="41"/>
      <c r="X3" s="41"/>
    </row>
    <row r="4" spans="1:24" x14ac:dyDescent="0.2">
      <c r="L4" s="41"/>
      <c r="M4" s="41"/>
      <c r="N4" s="41"/>
      <c r="O4" s="41"/>
      <c r="P4" s="41"/>
      <c r="Q4" s="41"/>
      <c r="R4" s="41"/>
      <c r="S4" s="41"/>
      <c r="T4" s="41"/>
      <c r="U4" s="41"/>
      <c r="V4" s="41"/>
      <c r="W4" s="41"/>
      <c r="X4" s="41"/>
    </row>
    <row r="5" spans="1:24" x14ac:dyDescent="0.2">
      <c r="A5" s="26" t="s">
        <v>170</v>
      </c>
      <c r="D5" s="301">
        <f>'Page 1'!F10</f>
        <v>0</v>
      </c>
      <c r="E5" s="302"/>
      <c r="F5" s="302"/>
      <c r="G5" s="302"/>
      <c r="H5" s="302"/>
      <c r="I5" s="302"/>
      <c r="J5" s="303"/>
      <c r="K5" s="93"/>
      <c r="L5" s="41"/>
      <c r="M5" s="41"/>
      <c r="N5" s="41"/>
      <c r="O5" s="41"/>
      <c r="P5" s="41"/>
      <c r="Q5" s="41"/>
      <c r="R5" s="41"/>
      <c r="S5" s="41"/>
      <c r="T5" s="41"/>
      <c r="U5" s="41"/>
      <c r="V5" s="41"/>
      <c r="W5" s="41"/>
      <c r="X5" s="41"/>
    </row>
    <row r="6" spans="1:24" x14ac:dyDescent="0.2">
      <c r="F6" s="14"/>
      <c r="G6" s="14"/>
      <c r="H6" s="14"/>
      <c r="I6" s="14"/>
      <c r="J6" s="14"/>
      <c r="K6" s="14"/>
      <c r="L6" s="41"/>
      <c r="M6" s="41"/>
      <c r="N6" s="41"/>
      <c r="O6" s="41"/>
      <c r="P6" s="41"/>
      <c r="Q6" s="41"/>
      <c r="R6" s="41"/>
      <c r="S6" s="41"/>
      <c r="T6" s="41"/>
      <c r="U6" s="41"/>
      <c r="V6" s="41"/>
      <c r="W6" s="41"/>
      <c r="X6" s="41"/>
    </row>
    <row r="7" spans="1:24" x14ac:dyDescent="0.2">
      <c r="A7" s="1" t="s">
        <v>171</v>
      </c>
      <c r="E7" s="297">
        <f>'Page 1'!F16</f>
        <v>0</v>
      </c>
      <c r="F7" s="298"/>
      <c r="G7" s="1" t="s">
        <v>172</v>
      </c>
      <c r="J7" s="162">
        <f>'Page 1'!F19</f>
        <v>0</v>
      </c>
      <c r="K7" s="19"/>
      <c r="L7" s="41"/>
      <c r="M7" s="41"/>
      <c r="N7" s="41"/>
      <c r="O7" s="41"/>
      <c r="P7" s="41"/>
      <c r="Q7" s="41"/>
      <c r="R7" s="41"/>
      <c r="S7" s="41"/>
      <c r="T7" s="41"/>
      <c r="U7" s="41"/>
      <c r="V7" s="41"/>
      <c r="W7" s="41"/>
      <c r="X7" s="41"/>
    </row>
    <row r="8" spans="1:24" x14ac:dyDescent="0.2">
      <c r="L8" s="41"/>
      <c r="M8" s="41"/>
      <c r="N8" s="41"/>
      <c r="O8" s="41"/>
      <c r="P8" s="41"/>
      <c r="Q8" s="41"/>
      <c r="R8" s="41"/>
      <c r="S8" s="41"/>
      <c r="T8" s="41"/>
      <c r="U8" s="41"/>
      <c r="V8" s="41"/>
      <c r="W8" s="41"/>
      <c r="X8" s="41"/>
    </row>
    <row r="9" spans="1:24" x14ac:dyDescent="0.2">
      <c r="A9" s="1" t="s">
        <v>173</v>
      </c>
      <c r="E9" s="307">
        <f>IF(J15="P",IF('Page 6'!I6="P",'Page 6'!K43+'Page 6'!K46,'Page 7'!K9+'Page 7'!K12),IF('Page 6'!I6="P",'Page 6'!K43,'Page 7'!K9))</f>
        <v>0</v>
      </c>
      <c r="F9" s="308"/>
      <c r="G9" s="1" t="s">
        <v>174</v>
      </c>
      <c r="J9" s="183">
        <f>IF('Page 1'!I38="P",IF('Page 6'!I6="P",'Page 4'!K46,"Enter value"),E9)</f>
        <v>0</v>
      </c>
      <c r="K9" s="19"/>
      <c r="L9" s="41"/>
      <c r="M9" s="41"/>
      <c r="N9" s="41"/>
      <c r="O9" s="41"/>
      <c r="P9" s="41"/>
      <c r="Q9" s="41"/>
      <c r="R9" s="41"/>
      <c r="S9" s="41"/>
      <c r="T9" s="41"/>
      <c r="U9" s="41"/>
      <c r="V9" s="41"/>
      <c r="W9" s="41"/>
      <c r="X9" s="41"/>
    </row>
    <row r="10" spans="1:24" x14ac:dyDescent="0.2">
      <c r="L10" s="41"/>
      <c r="M10" s="41"/>
      <c r="N10" s="41"/>
      <c r="O10" s="41"/>
      <c r="P10" s="41"/>
      <c r="Q10" s="41"/>
      <c r="R10" s="41"/>
      <c r="S10" s="41"/>
      <c r="T10" s="41"/>
      <c r="U10" s="41"/>
      <c r="V10" s="41"/>
      <c r="W10" s="41"/>
      <c r="X10" s="41"/>
    </row>
    <row r="11" spans="1:24" ht="56.25" customHeight="1" x14ac:dyDescent="0.2">
      <c r="A11" s="273" t="s">
        <v>345</v>
      </c>
      <c r="B11" s="273"/>
      <c r="C11" s="273"/>
      <c r="D11" s="273"/>
      <c r="E11" s="273"/>
      <c r="F11" s="273"/>
      <c r="G11" s="273"/>
      <c r="H11" s="273"/>
      <c r="I11" s="273"/>
      <c r="J11" s="273"/>
      <c r="K11" s="273"/>
      <c r="L11" s="112"/>
      <c r="M11" s="31"/>
      <c r="N11" s="31"/>
      <c r="O11" s="31"/>
      <c r="P11" s="41"/>
      <c r="Q11" s="41"/>
      <c r="R11" s="41"/>
      <c r="S11" s="41"/>
      <c r="T11" s="41"/>
      <c r="U11" s="41"/>
      <c r="V11" s="41"/>
      <c r="W11" s="41"/>
      <c r="X11" s="41"/>
    </row>
    <row r="12" spans="1:24" x14ac:dyDescent="0.2">
      <c r="A12" s="31"/>
      <c r="B12" s="31"/>
      <c r="C12" s="31"/>
      <c r="D12" s="31"/>
      <c r="E12" s="31"/>
      <c r="F12" s="31"/>
      <c r="G12" s="31"/>
      <c r="H12" s="31"/>
      <c r="I12" s="31"/>
      <c r="J12" s="31"/>
      <c r="K12" s="31"/>
      <c r="L12" s="31"/>
      <c r="M12" s="31"/>
      <c r="N12" s="31"/>
      <c r="O12" s="31"/>
      <c r="P12" s="41"/>
      <c r="Q12" s="41"/>
      <c r="R12" s="41"/>
      <c r="S12" s="41"/>
      <c r="T12" s="41"/>
      <c r="U12" s="41"/>
      <c r="V12" s="41"/>
      <c r="W12" s="41"/>
      <c r="X12" s="41"/>
    </row>
    <row r="13" spans="1:24" ht="45" customHeight="1" x14ac:dyDescent="0.2">
      <c r="A13" s="273" t="s">
        <v>348</v>
      </c>
      <c r="B13" s="273"/>
      <c r="C13" s="273"/>
      <c r="D13" s="273"/>
      <c r="E13" s="273"/>
      <c r="F13" s="273"/>
      <c r="G13" s="273"/>
      <c r="H13" s="273"/>
      <c r="I13" s="273"/>
      <c r="J13" s="273"/>
      <c r="K13" s="273"/>
      <c r="L13" s="112"/>
      <c r="M13" s="31"/>
      <c r="N13" s="31"/>
      <c r="O13" s="31"/>
      <c r="P13" s="41"/>
      <c r="Q13" s="41"/>
      <c r="R13" s="41"/>
      <c r="S13" s="41"/>
      <c r="T13" s="41"/>
      <c r="U13" s="41"/>
      <c r="V13" s="41"/>
      <c r="W13" s="41"/>
      <c r="X13" s="41"/>
    </row>
    <row r="14" spans="1:24" x14ac:dyDescent="0.2">
      <c r="A14" s="31"/>
      <c r="B14" s="31"/>
      <c r="C14" s="31"/>
      <c r="D14" s="31"/>
      <c r="E14" s="31"/>
      <c r="F14" s="31"/>
      <c r="G14" s="31"/>
      <c r="H14" s="31"/>
      <c r="I14" s="31"/>
      <c r="J14" s="31"/>
      <c r="K14" s="31"/>
      <c r="L14" s="31"/>
      <c r="M14" s="31"/>
      <c r="N14" s="31"/>
      <c r="O14" s="31"/>
      <c r="P14" s="41"/>
      <c r="Q14" s="41"/>
      <c r="R14" s="41"/>
      <c r="S14" s="41"/>
      <c r="T14" s="41"/>
      <c r="U14" s="41"/>
      <c r="V14" s="41"/>
      <c r="W14" s="41"/>
      <c r="X14" s="41"/>
    </row>
    <row r="15" spans="1:24" x14ac:dyDescent="0.2">
      <c r="A15" s="31" t="s">
        <v>175</v>
      </c>
      <c r="B15" s="31"/>
      <c r="C15" s="64"/>
      <c r="D15" s="31"/>
      <c r="E15" s="31"/>
      <c r="F15" s="31"/>
      <c r="G15" s="31"/>
      <c r="H15" s="31"/>
      <c r="I15" s="31"/>
      <c r="J15" s="208" t="s">
        <v>195</v>
      </c>
      <c r="K15" s="304" t="s">
        <v>264</v>
      </c>
      <c r="L15" s="90"/>
      <c r="M15" s="90"/>
      <c r="N15" s="31"/>
      <c r="O15" s="31"/>
      <c r="P15" s="41"/>
      <c r="Q15" s="41"/>
      <c r="R15" s="41"/>
      <c r="S15" s="41"/>
      <c r="T15" s="41"/>
      <c r="U15" s="41"/>
      <c r="V15" s="41"/>
      <c r="W15" s="41"/>
      <c r="X15" s="41"/>
    </row>
    <row r="16" spans="1:24" x14ac:dyDescent="0.2">
      <c r="A16" s="27"/>
      <c r="B16" s="31"/>
      <c r="C16" s="31"/>
      <c r="D16" s="31"/>
      <c r="E16" s="31"/>
      <c r="F16" s="27"/>
      <c r="G16" s="31"/>
      <c r="H16" s="31"/>
      <c r="I16" s="31"/>
      <c r="J16" s="209"/>
      <c r="K16" s="304"/>
      <c r="L16" s="90"/>
      <c r="M16" s="90"/>
      <c r="N16" s="31"/>
      <c r="O16" s="31"/>
      <c r="P16" s="41"/>
      <c r="Q16" s="41"/>
      <c r="R16" s="41"/>
      <c r="S16" s="41"/>
      <c r="T16" s="41"/>
      <c r="U16" s="41"/>
      <c r="V16" s="41"/>
      <c r="W16" s="41"/>
      <c r="X16" s="41"/>
    </row>
    <row r="17" spans="1:24" x14ac:dyDescent="0.2">
      <c r="A17" s="31"/>
      <c r="B17" s="31"/>
      <c r="C17" s="31"/>
      <c r="D17" s="31"/>
      <c r="E17" s="31"/>
      <c r="F17" s="27"/>
      <c r="G17" s="31"/>
      <c r="H17" s="31"/>
      <c r="I17" s="31"/>
      <c r="J17" s="110"/>
      <c r="K17" s="31"/>
      <c r="L17" s="91"/>
      <c r="M17" s="91"/>
      <c r="N17" s="31"/>
      <c r="O17" s="31"/>
      <c r="P17" s="41"/>
      <c r="Q17" s="41"/>
      <c r="R17" s="41"/>
      <c r="S17" s="41"/>
      <c r="T17" s="41"/>
      <c r="U17" s="41"/>
      <c r="V17" s="41"/>
      <c r="W17" s="41"/>
      <c r="X17" s="41"/>
    </row>
    <row r="18" spans="1:24" ht="22.5" customHeight="1" x14ac:dyDescent="0.2">
      <c r="A18" s="273" t="s">
        <v>176</v>
      </c>
      <c r="B18" s="273"/>
      <c r="C18" s="273"/>
      <c r="D18" s="273"/>
      <c r="E18" s="273"/>
      <c r="F18" s="273"/>
      <c r="G18" s="273"/>
      <c r="H18" s="273"/>
      <c r="I18" s="273"/>
      <c r="J18" s="125" t="str">
        <f>IF(J15="P","","P")</f>
        <v/>
      </c>
      <c r="K18" s="126" t="s">
        <v>265</v>
      </c>
      <c r="L18" s="112"/>
      <c r="M18" s="90"/>
      <c r="N18" s="31"/>
      <c r="O18" s="31"/>
      <c r="P18" s="41"/>
      <c r="Q18" s="41"/>
      <c r="R18" s="41"/>
      <c r="S18" s="41"/>
      <c r="T18" s="41"/>
      <c r="U18" s="41"/>
      <c r="V18" s="41"/>
      <c r="W18" s="41"/>
      <c r="X18" s="41"/>
    </row>
    <row r="19" spans="1:24" x14ac:dyDescent="0.2">
      <c r="A19" s="27"/>
      <c r="B19" s="31"/>
      <c r="C19" s="31"/>
      <c r="D19" s="31"/>
      <c r="E19" s="31"/>
      <c r="F19" s="31"/>
      <c r="G19" s="31"/>
      <c r="H19" s="31"/>
      <c r="I19" s="31"/>
      <c r="J19" s="31"/>
      <c r="K19" s="31"/>
      <c r="L19" s="90"/>
      <c r="M19" s="90"/>
      <c r="N19" s="31"/>
      <c r="O19" s="31"/>
      <c r="P19" s="41"/>
      <c r="Q19" s="41"/>
      <c r="R19" s="41"/>
      <c r="S19" s="41"/>
      <c r="T19" s="41"/>
      <c r="U19" s="41"/>
      <c r="V19" s="41"/>
      <c r="W19" s="41"/>
      <c r="X19" s="41"/>
    </row>
    <row r="20" spans="1:24" ht="11.25" customHeight="1" x14ac:dyDescent="0.2">
      <c r="A20" s="31" t="s">
        <v>177</v>
      </c>
      <c r="B20" s="31"/>
      <c r="C20" s="31"/>
      <c r="D20" s="31"/>
      <c r="E20" s="31"/>
      <c r="F20" s="31"/>
      <c r="G20" s="31"/>
      <c r="H20" s="31"/>
      <c r="I20" s="31"/>
      <c r="J20" s="31"/>
      <c r="K20" s="31"/>
      <c r="L20" s="61"/>
      <c r="M20" s="31"/>
      <c r="N20" s="41"/>
      <c r="O20" s="41"/>
      <c r="P20" s="41"/>
      <c r="Q20" s="41"/>
      <c r="R20" s="41"/>
      <c r="S20" s="41"/>
      <c r="T20" s="41"/>
      <c r="U20" s="41"/>
      <c r="V20" s="41"/>
      <c r="W20" s="41"/>
      <c r="X20" s="41"/>
    </row>
    <row r="21" spans="1:24" x14ac:dyDescent="0.2">
      <c r="A21" s="31" t="s">
        <v>179</v>
      </c>
      <c r="B21" s="31"/>
      <c r="C21" s="31"/>
      <c r="D21" s="99"/>
      <c r="E21" s="99"/>
      <c r="F21" s="99"/>
      <c r="G21" s="99"/>
      <c r="H21" s="31"/>
      <c r="I21" s="31" t="s">
        <v>178</v>
      </c>
      <c r="J21" s="113"/>
      <c r="K21" s="99"/>
      <c r="L21" s="61"/>
      <c r="M21" s="31"/>
      <c r="N21" s="41"/>
      <c r="O21" s="41"/>
      <c r="P21" s="41"/>
      <c r="Q21" s="41"/>
      <c r="R21" s="41"/>
      <c r="S21" s="41"/>
      <c r="T21" s="41"/>
      <c r="U21" s="41"/>
      <c r="V21" s="41"/>
      <c r="W21" s="41"/>
      <c r="X21" s="41"/>
    </row>
    <row r="22" spans="1:24" x14ac:dyDescent="0.2">
      <c r="L22" s="41"/>
      <c r="M22" s="41"/>
      <c r="N22" s="41"/>
      <c r="O22" s="41"/>
      <c r="P22" s="41"/>
      <c r="Q22" s="41"/>
      <c r="R22" s="41"/>
      <c r="S22" s="41"/>
      <c r="T22" s="41"/>
      <c r="U22" s="41"/>
      <c r="V22" s="41"/>
      <c r="W22" s="41"/>
      <c r="X22" s="41"/>
    </row>
    <row r="23" spans="1:24" x14ac:dyDescent="0.2">
      <c r="L23" s="41"/>
      <c r="M23" s="41"/>
      <c r="N23" s="41"/>
      <c r="O23" s="41"/>
      <c r="P23" s="41"/>
      <c r="Q23" s="41"/>
      <c r="R23" s="41"/>
      <c r="S23" s="41"/>
      <c r="T23" s="41"/>
      <c r="U23" s="41"/>
      <c r="V23" s="41"/>
      <c r="W23" s="41"/>
      <c r="X23" s="41"/>
    </row>
    <row r="24" spans="1:24" x14ac:dyDescent="0.2">
      <c r="A24" s="37" t="str">
        <f>IF(J15="P","Total contributions","Practice contributions")</f>
        <v>Total contributions</v>
      </c>
      <c r="B24" s="29"/>
      <c r="C24" s="26"/>
      <c r="D24" s="26"/>
      <c r="E24" s="143"/>
      <c r="F24" s="26"/>
      <c r="G24" s="76"/>
      <c r="H24" s="26"/>
      <c r="I24" s="26"/>
      <c r="J24" s="26"/>
      <c r="K24" s="106"/>
      <c r="L24" s="41"/>
      <c r="M24" s="41"/>
      <c r="N24" s="41"/>
      <c r="O24" s="41"/>
      <c r="P24" s="41"/>
      <c r="Q24" s="41"/>
      <c r="R24" s="41"/>
      <c r="S24" s="41"/>
      <c r="T24" s="41"/>
      <c r="U24" s="41"/>
      <c r="V24" s="41"/>
      <c r="W24" s="41"/>
      <c r="X24" s="41"/>
    </row>
    <row r="25" spans="1:24" x14ac:dyDescent="0.2">
      <c r="A25" s="25"/>
      <c r="B25" s="29"/>
      <c r="C25" s="26"/>
      <c r="D25" s="49"/>
      <c r="E25" s="143"/>
      <c r="F25" s="76"/>
      <c r="G25" s="76"/>
      <c r="H25" s="76" t="s">
        <v>151</v>
      </c>
      <c r="I25" s="76"/>
      <c r="J25" s="295" t="s">
        <v>167</v>
      </c>
      <c r="K25" s="295"/>
      <c r="L25" s="41"/>
      <c r="M25" s="41"/>
      <c r="N25" s="41"/>
      <c r="O25" s="41"/>
      <c r="P25" s="41"/>
      <c r="Q25" s="41"/>
      <c r="R25" s="41"/>
      <c r="S25" s="41"/>
      <c r="T25" s="41"/>
      <c r="U25" s="41"/>
      <c r="V25" s="41"/>
      <c r="W25" s="41"/>
      <c r="X25" s="41"/>
    </row>
    <row r="26" spans="1:24" x14ac:dyDescent="0.2">
      <c r="A26" s="25"/>
      <c r="B26" s="29"/>
      <c r="C26" s="26"/>
      <c r="D26" s="143" t="s">
        <v>153</v>
      </c>
      <c r="E26" s="143"/>
      <c r="F26" s="76" t="s">
        <v>166</v>
      </c>
      <c r="G26" s="76"/>
      <c r="H26" s="76" t="s">
        <v>154</v>
      </c>
      <c r="I26" s="76"/>
      <c r="J26" s="295"/>
      <c r="K26" s="295"/>
      <c r="L26" s="41"/>
      <c r="M26" s="41"/>
      <c r="N26" s="41"/>
      <c r="O26" s="41"/>
      <c r="P26" s="41"/>
      <c r="Q26" s="41"/>
      <c r="R26" s="41"/>
      <c r="S26" s="41"/>
      <c r="T26" s="41"/>
      <c r="U26" s="41"/>
      <c r="V26" s="41"/>
      <c r="W26" s="41"/>
      <c r="X26" s="41"/>
    </row>
    <row r="27" spans="1:24" x14ac:dyDescent="0.2">
      <c r="A27" s="26"/>
      <c r="B27" s="26"/>
      <c r="C27" s="26"/>
      <c r="D27" s="26"/>
      <c r="E27" s="143"/>
      <c r="F27" s="143"/>
      <c r="G27" s="76"/>
      <c r="H27" s="26"/>
      <c r="I27" s="26"/>
      <c r="J27" s="49"/>
      <c r="K27" s="107"/>
      <c r="L27" s="41"/>
      <c r="M27" s="41"/>
      <c r="N27" s="41"/>
      <c r="O27" s="41"/>
      <c r="P27" s="41"/>
      <c r="Q27" s="41"/>
      <c r="R27" s="41"/>
      <c r="S27" s="41"/>
      <c r="T27" s="41"/>
      <c r="U27" s="41"/>
      <c r="V27" s="41"/>
      <c r="W27" s="41"/>
      <c r="X27" s="41"/>
    </row>
    <row r="28" spans="1:24" x14ac:dyDescent="0.2">
      <c r="A28" s="26" t="s">
        <v>155</v>
      </c>
      <c r="B28" s="26"/>
      <c r="C28" s="26"/>
      <c r="D28" s="285" t="e">
        <f>'Page 9'!D9</f>
        <v>#DIV/0!</v>
      </c>
      <c r="E28" s="100" t="s">
        <v>309</v>
      </c>
      <c r="F28" s="292" t="e">
        <f>E9*D28</f>
        <v>#DIV/0!</v>
      </c>
      <c r="G28" s="100" t="s">
        <v>314</v>
      </c>
      <c r="H28" s="292">
        <f>'Page 9'!H9+IF(J15="P",'Page 9'!H35,)</f>
        <v>0</v>
      </c>
      <c r="I28" s="100" t="s">
        <v>318</v>
      </c>
      <c r="J28" s="292" t="e">
        <f>F28-H28</f>
        <v>#DIV/0!</v>
      </c>
      <c r="K28" s="100" t="s">
        <v>322</v>
      </c>
      <c r="L28" s="41"/>
      <c r="M28" s="41"/>
      <c r="N28" s="41"/>
      <c r="O28" s="41"/>
      <c r="P28" s="41"/>
      <c r="Q28" s="41"/>
      <c r="R28" s="41"/>
      <c r="S28" s="41"/>
      <c r="T28" s="41"/>
      <c r="U28" s="41"/>
      <c r="V28" s="41"/>
      <c r="W28" s="41"/>
      <c r="X28" s="41"/>
    </row>
    <row r="29" spans="1:24" x14ac:dyDescent="0.2">
      <c r="A29" s="26" t="s">
        <v>152</v>
      </c>
      <c r="B29" s="26"/>
      <c r="C29" s="26"/>
      <c r="D29" s="286"/>
      <c r="E29" s="100"/>
      <c r="F29" s="291"/>
      <c r="G29" s="102"/>
      <c r="H29" s="291"/>
      <c r="I29" s="102"/>
      <c r="J29" s="291"/>
      <c r="K29" s="100"/>
      <c r="L29" s="41"/>
      <c r="M29" s="41"/>
      <c r="N29" s="41"/>
      <c r="O29" s="41"/>
      <c r="P29" s="41"/>
      <c r="Q29" s="41"/>
      <c r="R29" s="41"/>
      <c r="S29" s="41"/>
      <c r="T29" s="41"/>
      <c r="U29" s="41"/>
      <c r="V29" s="41"/>
      <c r="W29" s="41"/>
      <c r="X29" s="41"/>
    </row>
    <row r="30" spans="1:24" x14ac:dyDescent="0.2">
      <c r="A30" s="26"/>
      <c r="B30" s="26"/>
      <c r="C30" s="26"/>
      <c r="D30" s="95"/>
      <c r="E30" s="100"/>
      <c r="F30" s="89"/>
      <c r="G30" s="102"/>
      <c r="H30" s="65"/>
      <c r="I30" s="102"/>
      <c r="J30" s="65"/>
      <c r="K30" s="100"/>
      <c r="L30" s="41"/>
      <c r="M30" s="41"/>
      <c r="N30" s="41"/>
      <c r="O30" s="41"/>
      <c r="P30" s="41"/>
      <c r="Q30" s="41"/>
      <c r="R30" s="41"/>
      <c r="S30" s="41"/>
      <c r="T30" s="41"/>
      <c r="U30" s="41"/>
      <c r="V30" s="41"/>
      <c r="W30" s="41"/>
      <c r="X30" s="41"/>
    </row>
    <row r="31" spans="1:24" x14ac:dyDescent="0.2">
      <c r="A31" s="26" t="s">
        <v>157</v>
      </c>
      <c r="B31" s="26"/>
      <c r="C31" s="26"/>
      <c r="D31" s="305">
        <f>'Page 9'!D12</f>
        <v>0</v>
      </c>
      <c r="E31" s="100" t="s">
        <v>190</v>
      </c>
      <c r="F31" s="292">
        <f>J9*D31</f>
        <v>0</v>
      </c>
      <c r="G31" s="100" t="s">
        <v>315</v>
      </c>
      <c r="H31" s="292">
        <f>'Page 9'!H12+IF(J15="P",'Page 9'!H38,)</f>
        <v>0</v>
      </c>
      <c r="I31" s="100" t="s">
        <v>319</v>
      </c>
      <c r="J31" s="292">
        <f>F31-H31</f>
        <v>0</v>
      </c>
      <c r="K31" s="100" t="s">
        <v>323</v>
      </c>
      <c r="L31" s="41"/>
      <c r="M31" s="41"/>
      <c r="N31" s="41"/>
      <c r="O31" s="41"/>
      <c r="P31" s="41"/>
      <c r="Q31" s="41"/>
      <c r="R31" s="41"/>
      <c r="S31" s="41"/>
      <c r="T31" s="41"/>
      <c r="U31" s="41"/>
      <c r="V31" s="41"/>
      <c r="W31" s="41"/>
      <c r="X31" s="41"/>
    </row>
    <row r="32" spans="1:24" x14ac:dyDescent="0.2">
      <c r="A32" s="26" t="s">
        <v>152</v>
      </c>
      <c r="B32" s="26"/>
      <c r="C32" s="26"/>
      <c r="D32" s="306"/>
      <c r="E32" s="100"/>
      <c r="F32" s="291"/>
      <c r="G32" s="102"/>
      <c r="H32" s="291"/>
      <c r="I32" s="102"/>
      <c r="J32" s="291"/>
      <c r="K32" s="100"/>
      <c r="L32" s="41"/>
      <c r="M32" s="41"/>
      <c r="N32" s="41"/>
      <c r="O32" s="41"/>
      <c r="P32" s="41"/>
      <c r="Q32" s="41"/>
      <c r="R32" s="41"/>
      <c r="S32" s="41"/>
      <c r="T32" s="41"/>
      <c r="U32" s="41"/>
      <c r="V32" s="41"/>
      <c r="W32" s="41"/>
      <c r="X32" s="41"/>
    </row>
    <row r="33" spans="1:24" x14ac:dyDescent="0.2">
      <c r="A33" s="26"/>
      <c r="B33" s="26"/>
      <c r="C33" s="26"/>
      <c r="D33" s="31"/>
      <c r="E33" s="100"/>
      <c r="F33" s="89"/>
      <c r="G33" s="102"/>
      <c r="H33" s="65"/>
      <c r="I33" s="102"/>
      <c r="J33" s="65"/>
      <c r="K33" s="100"/>
      <c r="L33" s="41"/>
      <c r="M33" s="41"/>
      <c r="N33" s="41"/>
      <c r="O33" s="41"/>
      <c r="P33" s="41"/>
      <c r="Q33" s="41"/>
      <c r="R33" s="41"/>
      <c r="S33" s="41"/>
      <c r="T33" s="41"/>
      <c r="U33" s="41"/>
      <c r="V33" s="41"/>
      <c r="W33" s="41"/>
      <c r="X33" s="41"/>
    </row>
    <row r="34" spans="1:24" x14ac:dyDescent="0.2">
      <c r="A34" s="26" t="s">
        <v>202</v>
      </c>
      <c r="B34" s="26"/>
      <c r="C34" s="26"/>
      <c r="D34" s="98">
        <v>0</v>
      </c>
      <c r="E34" s="100" t="s">
        <v>310</v>
      </c>
      <c r="F34" s="292">
        <f>E9*D34+D35+D36+D37</f>
        <v>0</v>
      </c>
      <c r="G34" s="100" t="s">
        <v>316</v>
      </c>
      <c r="H34" s="292">
        <f>'Page 9'!H15+IF(J15="P",'Page 9'!H41,)</f>
        <v>0</v>
      </c>
      <c r="I34" s="100" t="s">
        <v>320</v>
      </c>
      <c r="J34" s="292">
        <f>F34-H34</f>
        <v>0</v>
      </c>
      <c r="K34" s="100" t="s">
        <v>324</v>
      </c>
      <c r="L34" s="41"/>
      <c r="M34" s="41"/>
      <c r="N34" s="41"/>
      <c r="O34" s="41"/>
      <c r="P34" s="41"/>
      <c r="Q34" s="41"/>
      <c r="R34" s="41"/>
      <c r="S34" s="41"/>
      <c r="T34" s="41"/>
      <c r="U34" s="41"/>
      <c r="V34" s="41"/>
      <c r="W34" s="41"/>
      <c r="X34" s="41"/>
    </row>
    <row r="35" spans="1:24" x14ac:dyDescent="0.2">
      <c r="A35" s="26" t="s">
        <v>203</v>
      </c>
      <c r="B35" s="26"/>
      <c r="C35" s="26"/>
      <c r="D35" s="51">
        <v>0</v>
      </c>
      <c r="E35" s="100" t="s">
        <v>311</v>
      </c>
      <c r="F35" s="291"/>
      <c r="G35" s="102"/>
      <c r="H35" s="291"/>
      <c r="I35" s="102"/>
      <c r="J35" s="291"/>
      <c r="K35" s="100"/>
      <c r="L35" s="41"/>
      <c r="M35" s="41"/>
      <c r="N35" s="41"/>
      <c r="O35" s="41"/>
      <c r="P35" s="41"/>
      <c r="Q35" s="41"/>
      <c r="R35" s="41"/>
      <c r="S35" s="41"/>
      <c r="T35" s="41"/>
      <c r="U35" s="41"/>
      <c r="V35" s="41"/>
      <c r="W35" s="41"/>
      <c r="X35" s="41"/>
    </row>
    <row r="36" spans="1:24" x14ac:dyDescent="0.2">
      <c r="A36" s="26" t="s">
        <v>204</v>
      </c>
      <c r="B36" s="26"/>
      <c r="C36" s="26"/>
      <c r="D36" s="51">
        <v>0</v>
      </c>
      <c r="E36" s="100" t="s">
        <v>312</v>
      </c>
      <c r="F36" s="89"/>
      <c r="G36" s="102"/>
      <c r="H36" s="65"/>
      <c r="I36" s="102"/>
      <c r="J36" s="65"/>
      <c r="K36" s="100"/>
      <c r="L36" s="41"/>
      <c r="M36" s="41"/>
      <c r="N36" s="41"/>
      <c r="O36" s="41"/>
      <c r="P36" s="41"/>
      <c r="Q36" s="41"/>
      <c r="R36" s="41"/>
      <c r="S36" s="41"/>
      <c r="T36" s="41"/>
      <c r="U36" s="41"/>
      <c r="V36" s="41"/>
      <c r="W36" s="41"/>
      <c r="X36" s="41"/>
    </row>
    <row r="37" spans="1:24" x14ac:dyDescent="0.2">
      <c r="A37" s="26" t="s">
        <v>334</v>
      </c>
      <c r="B37" s="26"/>
      <c r="C37" s="26"/>
      <c r="D37" s="51">
        <v>0</v>
      </c>
      <c r="E37" s="100" t="s">
        <v>338</v>
      </c>
      <c r="F37" s="89"/>
      <c r="G37" s="102"/>
      <c r="H37" s="65"/>
      <c r="I37" s="102"/>
      <c r="J37" s="65"/>
      <c r="K37" s="100"/>
      <c r="L37" s="41"/>
      <c r="M37" s="41"/>
      <c r="N37" s="41"/>
      <c r="O37" s="41"/>
      <c r="P37" s="41"/>
      <c r="Q37" s="41"/>
      <c r="R37" s="41"/>
      <c r="S37" s="41"/>
      <c r="T37" s="41"/>
      <c r="U37" s="41"/>
      <c r="V37" s="41"/>
      <c r="W37" s="41"/>
      <c r="X37" s="41"/>
    </row>
    <row r="38" spans="1:24" x14ac:dyDescent="0.2">
      <c r="A38" s="26"/>
      <c r="B38" s="26"/>
      <c r="C38" s="26"/>
      <c r="D38" s="31"/>
      <c r="E38" s="100"/>
      <c r="F38" s="89"/>
      <c r="G38" s="102"/>
      <c r="H38" s="65"/>
      <c r="I38" s="102"/>
      <c r="J38" s="65"/>
      <c r="K38" s="100"/>
      <c r="L38" s="41"/>
      <c r="M38" s="41"/>
      <c r="N38" s="41"/>
      <c r="O38" s="41"/>
      <c r="P38" s="41"/>
      <c r="Q38" s="41"/>
      <c r="R38" s="41"/>
      <c r="S38" s="41"/>
      <c r="T38" s="41"/>
      <c r="U38" s="41"/>
      <c r="V38" s="41"/>
      <c r="W38" s="41"/>
      <c r="X38" s="41"/>
    </row>
    <row r="39" spans="1:24" x14ac:dyDescent="0.2">
      <c r="A39" s="26" t="s">
        <v>162</v>
      </c>
      <c r="B39" s="26"/>
      <c r="C39" s="26"/>
      <c r="D39" s="288">
        <v>0.14299999999999999</v>
      </c>
      <c r="E39" s="100" t="s">
        <v>313</v>
      </c>
      <c r="F39" s="292">
        <f>E9*D39</f>
        <v>0</v>
      </c>
      <c r="G39" s="100" t="s">
        <v>317</v>
      </c>
      <c r="H39" s="292">
        <f>'Page 9'!H20+IF(J15="P",'Page 9'!H46,)</f>
        <v>0</v>
      </c>
      <c r="I39" s="100" t="s">
        <v>321</v>
      </c>
      <c r="J39" s="292">
        <f>F39-H39</f>
        <v>0</v>
      </c>
      <c r="K39" s="100" t="s">
        <v>325</v>
      </c>
      <c r="L39" s="41"/>
      <c r="M39" s="41"/>
      <c r="N39" s="41"/>
      <c r="O39" s="41"/>
      <c r="P39" s="41"/>
      <c r="Q39" s="41"/>
      <c r="R39" s="41"/>
      <c r="S39" s="41"/>
      <c r="T39" s="41"/>
      <c r="U39" s="41"/>
      <c r="V39" s="41"/>
      <c r="W39" s="41"/>
      <c r="X39" s="41"/>
    </row>
    <row r="40" spans="1:24" x14ac:dyDescent="0.2">
      <c r="A40" s="26" t="s">
        <v>152</v>
      </c>
      <c r="B40" s="26"/>
      <c r="C40" s="26"/>
      <c r="D40" s="289"/>
      <c r="E40" s="143"/>
      <c r="F40" s="291"/>
      <c r="G40" s="103"/>
      <c r="H40" s="291"/>
      <c r="I40" s="103"/>
      <c r="J40" s="291"/>
      <c r="K40" s="100"/>
      <c r="L40" s="41"/>
      <c r="M40" s="41"/>
      <c r="N40" s="41"/>
      <c r="O40" s="41"/>
      <c r="P40" s="41"/>
      <c r="Q40" s="41"/>
      <c r="R40" s="41"/>
      <c r="S40" s="41"/>
      <c r="T40" s="41"/>
      <c r="U40" s="41"/>
      <c r="V40" s="41"/>
      <c r="W40" s="41"/>
      <c r="X40" s="41"/>
    </row>
    <row r="41" spans="1:24" x14ac:dyDescent="0.2">
      <c r="A41" s="26"/>
      <c r="B41" s="26"/>
      <c r="C41" s="26"/>
      <c r="D41" s="26"/>
      <c r="E41" s="143"/>
      <c r="F41" s="78"/>
      <c r="G41" s="63"/>
      <c r="H41" s="96"/>
      <c r="I41" s="96"/>
      <c r="J41" s="96"/>
      <c r="K41" s="100"/>
      <c r="L41" s="41"/>
      <c r="M41" s="41"/>
      <c r="N41" s="41"/>
      <c r="O41" s="41"/>
      <c r="P41" s="41"/>
      <c r="Q41" s="41"/>
      <c r="R41" s="41"/>
      <c r="S41" s="41"/>
      <c r="T41" s="41"/>
      <c r="U41" s="41"/>
      <c r="V41" s="41"/>
      <c r="W41" s="41"/>
      <c r="X41" s="41"/>
    </row>
    <row r="42" spans="1:24" x14ac:dyDescent="0.2">
      <c r="A42" s="26" t="s">
        <v>163</v>
      </c>
      <c r="B42" s="26"/>
      <c r="C42" s="26"/>
      <c r="D42" s="26"/>
      <c r="E42" s="143"/>
      <c r="F42" s="78"/>
      <c r="G42" s="63"/>
      <c r="H42" s="78"/>
      <c r="I42" s="96"/>
      <c r="J42" s="292" t="e">
        <f>J28+J31+J34+J39</f>
        <v>#DIV/0!</v>
      </c>
      <c r="K42" s="100" t="s">
        <v>326</v>
      </c>
      <c r="L42" s="41"/>
      <c r="M42" s="41"/>
      <c r="N42" s="41"/>
      <c r="O42" s="41"/>
      <c r="P42" s="41"/>
      <c r="Q42" s="41"/>
      <c r="R42" s="41"/>
      <c r="S42" s="41"/>
      <c r="T42" s="41"/>
      <c r="U42" s="41"/>
      <c r="V42" s="41"/>
      <c r="W42" s="41"/>
      <c r="X42" s="41"/>
    </row>
    <row r="43" spans="1:24" x14ac:dyDescent="0.2">
      <c r="A43" s="26"/>
      <c r="B43" s="26"/>
      <c r="C43" s="26"/>
      <c r="D43" s="26"/>
      <c r="E43" s="143"/>
      <c r="F43" s="78"/>
      <c r="G43" s="63"/>
      <c r="H43" s="96"/>
      <c r="I43" s="96"/>
      <c r="J43" s="291"/>
      <c r="K43" s="100"/>
      <c r="L43" s="41"/>
      <c r="M43" s="41"/>
      <c r="N43" s="41"/>
      <c r="O43" s="41"/>
      <c r="P43" s="41"/>
      <c r="Q43" s="41"/>
      <c r="R43" s="41"/>
      <c r="S43" s="41"/>
      <c r="T43" s="41"/>
      <c r="U43" s="41"/>
      <c r="V43" s="41"/>
      <c r="W43" s="41"/>
      <c r="X43" s="41"/>
    </row>
    <row r="44" spans="1:24" x14ac:dyDescent="0.2">
      <c r="L44" s="41"/>
      <c r="M44" s="41"/>
      <c r="N44" s="41"/>
      <c r="O44" s="41"/>
      <c r="P44" s="41"/>
      <c r="Q44" s="41"/>
      <c r="R44" s="41"/>
      <c r="S44" s="41"/>
      <c r="T44" s="41"/>
      <c r="U44" s="41"/>
      <c r="V44" s="41"/>
      <c r="W44" s="41"/>
      <c r="X44" s="41"/>
    </row>
    <row r="45" spans="1:24" x14ac:dyDescent="0.2">
      <c r="A45" s="38" t="s">
        <v>352</v>
      </c>
      <c r="L45" s="41"/>
      <c r="M45" s="41"/>
      <c r="N45" s="41"/>
      <c r="O45" s="41"/>
      <c r="P45" s="41"/>
      <c r="Q45" s="41"/>
      <c r="R45" s="41"/>
      <c r="S45" s="41"/>
      <c r="T45" s="41"/>
      <c r="U45" s="41"/>
      <c r="V45" s="41"/>
      <c r="W45" s="41"/>
      <c r="X45" s="41"/>
    </row>
    <row r="46" spans="1:24" ht="33.75" customHeight="1" x14ac:dyDescent="0.2">
      <c r="A46" s="273" t="s">
        <v>347</v>
      </c>
      <c r="B46" s="273"/>
      <c r="C46" s="273"/>
      <c r="D46" s="273"/>
      <c r="E46" s="273"/>
      <c r="F46" s="273"/>
      <c r="G46" s="273"/>
      <c r="H46" s="273"/>
      <c r="I46" s="273"/>
      <c r="J46" s="273"/>
      <c r="K46" s="273"/>
      <c r="L46" s="41"/>
      <c r="M46" s="41"/>
      <c r="N46" s="41"/>
      <c r="O46" s="41"/>
      <c r="P46" s="41"/>
      <c r="Q46" s="41"/>
      <c r="R46" s="41"/>
      <c r="S46" s="41"/>
      <c r="T46" s="41"/>
      <c r="U46" s="41"/>
      <c r="V46" s="41"/>
      <c r="W46" s="41"/>
      <c r="X46" s="41"/>
    </row>
    <row r="47" spans="1:24" x14ac:dyDescent="0.2">
      <c r="A47" s="31"/>
      <c r="L47" s="41"/>
      <c r="M47" s="41"/>
      <c r="N47" s="41"/>
      <c r="O47" s="41"/>
      <c r="P47" s="41"/>
      <c r="Q47" s="41"/>
      <c r="R47" s="41"/>
      <c r="S47" s="41"/>
      <c r="T47" s="41"/>
      <c r="U47" s="41"/>
      <c r="V47" s="41"/>
      <c r="W47" s="41"/>
      <c r="X47" s="41"/>
    </row>
    <row r="48" spans="1:24" x14ac:dyDescent="0.2">
      <c r="A48" s="31"/>
      <c r="L48" s="41"/>
      <c r="M48" s="41"/>
      <c r="N48" s="41"/>
      <c r="O48" s="41"/>
      <c r="P48" s="41"/>
      <c r="Q48" s="41"/>
      <c r="R48" s="41"/>
      <c r="S48" s="41"/>
      <c r="T48" s="41"/>
      <c r="U48" s="41"/>
      <c r="V48" s="41"/>
      <c r="W48" s="41"/>
      <c r="X48" s="41"/>
    </row>
    <row r="49" spans="1:24" x14ac:dyDescent="0.2">
      <c r="A49" s="31" t="s">
        <v>353</v>
      </c>
      <c r="D49" s="41"/>
      <c r="E49" s="119"/>
      <c r="F49" s="119"/>
      <c r="G49" s="119"/>
      <c r="I49" s="1" t="s">
        <v>178</v>
      </c>
      <c r="J49" s="119"/>
      <c r="K49" s="119"/>
      <c r="L49" s="41"/>
      <c r="M49" s="41"/>
      <c r="N49" s="41"/>
      <c r="O49" s="41"/>
      <c r="P49" s="41"/>
      <c r="Q49" s="41"/>
      <c r="R49" s="41"/>
      <c r="S49" s="41"/>
      <c r="T49" s="41"/>
      <c r="U49" s="41"/>
      <c r="V49" s="41"/>
      <c r="W49" s="41"/>
      <c r="X49" s="41"/>
    </row>
    <row r="50" spans="1:24" x14ac:dyDescent="0.2">
      <c r="A50" s="31"/>
    </row>
  </sheetData>
  <mergeCells count="26">
    <mergeCell ref="J15:J16"/>
    <mergeCell ref="D5:J5"/>
    <mergeCell ref="E7:F7"/>
    <mergeCell ref="E9:F9"/>
    <mergeCell ref="A11:K11"/>
    <mergeCell ref="A13:K13"/>
    <mergeCell ref="K15:K16"/>
    <mergeCell ref="A18:I18"/>
    <mergeCell ref="J25:K26"/>
    <mergeCell ref="D28:D29"/>
    <mergeCell ref="F28:F29"/>
    <mergeCell ref="H28:H29"/>
    <mergeCell ref="J28:J29"/>
    <mergeCell ref="A46:K46"/>
    <mergeCell ref="D31:D32"/>
    <mergeCell ref="F31:F32"/>
    <mergeCell ref="H31:H32"/>
    <mergeCell ref="J31:J32"/>
    <mergeCell ref="F34:F35"/>
    <mergeCell ref="H34:H35"/>
    <mergeCell ref="J34:J35"/>
    <mergeCell ref="D39:D40"/>
    <mergeCell ref="F39:F40"/>
    <mergeCell ref="H39:H40"/>
    <mergeCell ref="J39:J40"/>
    <mergeCell ref="J42:J4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7'!$I$5=""</xm:f>
            <x14:dxf>
              <fill>
                <patternFill>
                  <bgColor rgb="FFDAEEF3"/>
                </patternFill>
              </fill>
            </x14:dxf>
          </x14:cfRule>
          <x14:cfRule type="expression" priority="2" id="{14AC14A8-7356-471F-A821-37781D6C095B}">
            <xm:f>'Page 7'!$I$5="P"</xm:f>
            <x14:dxf/>
          </x14:cfRule>
          <xm:sqref>J9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J15:J16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9"/>
  <sheetViews>
    <sheetView view="pageLayout" zoomScaleNormal="100" workbookViewId="0">
      <selection activeCell="F20" sqref="F20"/>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x14ac:dyDescent="0.2">
      <c r="A2" s="20" t="s">
        <v>181</v>
      </c>
    </row>
    <row r="3" spans="1:12" x14ac:dyDescent="0.2">
      <c r="A3" s="144" t="s">
        <v>227</v>
      </c>
    </row>
    <row r="5" spans="1:12" x14ac:dyDescent="0.2">
      <c r="A5" s="48" t="s">
        <v>199</v>
      </c>
    </row>
    <row r="7" spans="1:12" x14ac:dyDescent="0.2">
      <c r="A7" s="26" t="s">
        <v>170</v>
      </c>
      <c r="D7" s="301">
        <f>'Page 1'!F10</f>
        <v>0</v>
      </c>
      <c r="E7" s="302"/>
      <c r="F7" s="302"/>
      <c r="G7" s="302"/>
      <c r="H7" s="302"/>
      <c r="I7" s="302"/>
      <c r="J7" s="303"/>
      <c r="K7" s="93"/>
    </row>
    <row r="8" spans="1:12" x14ac:dyDescent="0.2">
      <c r="F8" s="14"/>
      <c r="G8" s="14"/>
      <c r="H8" s="14"/>
      <c r="I8" s="14"/>
      <c r="J8" s="14"/>
      <c r="K8" s="14"/>
    </row>
    <row r="9" spans="1:12" x14ac:dyDescent="0.2">
      <c r="A9" s="1" t="s">
        <v>171</v>
      </c>
      <c r="E9" s="297">
        <f>'Page 1'!F16</f>
        <v>0</v>
      </c>
      <c r="F9" s="298"/>
      <c r="G9" s="1" t="s">
        <v>172</v>
      </c>
      <c r="J9" s="162">
        <f>'Page 1'!F19</f>
        <v>0</v>
      </c>
      <c r="K9" s="19"/>
    </row>
    <row r="11" spans="1:12" x14ac:dyDescent="0.2">
      <c r="A11" s="1" t="s">
        <v>173</v>
      </c>
      <c r="E11" s="309">
        <f>IF('Page 6'!I6="P",'Page 6'!H46,'Page 7'!H12)</f>
        <v>0</v>
      </c>
      <c r="F11" s="310"/>
      <c r="G11" s="1" t="s">
        <v>174</v>
      </c>
      <c r="J11" s="183">
        <f>IF('Page 1'!I38="P",IF('Page 6'!I6="P",'Page 4'!K46,"Enter value"),E9)</f>
        <v>0</v>
      </c>
      <c r="K11" s="19"/>
    </row>
    <row r="13" spans="1:12" ht="67.5" customHeight="1" x14ac:dyDescent="0.2">
      <c r="A13" s="273" t="s">
        <v>349</v>
      </c>
      <c r="B13" s="273"/>
      <c r="C13" s="273"/>
      <c r="D13" s="273"/>
      <c r="E13" s="273"/>
      <c r="F13" s="273"/>
      <c r="G13" s="273"/>
      <c r="H13" s="273"/>
      <c r="I13" s="273"/>
      <c r="J13" s="273"/>
      <c r="K13" s="273"/>
      <c r="L13" s="112"/>
    </row>
    <row r="14" spans="1:12" x14ac:dyDescent="0.2">
      <c r="A14" s="31"/>
      <c r="B14" s="31"/>
      <c r="C14" s="31"/>
      <c r="D14" s="31"/>
      <c r="E14" s="31"/>
      <c r="F14" s="31"/>
      <c r="G14" s="31"/>
      <c r="H14" s="31"/>
      <c r="I14" s="31"/>
      <c r="J14" s="31"/>
      <c r="K14" s="31"/>
      <c r="L14" s="31"/>
    </row>
    <row r="15" spans="1:12" ht="33.75" customHeight="1" x14ac:dyDescent="0.2">
      <c r="A15" s="273" t="s">
        <v>350</v>
      </c>
      <c r="B15" s="273"/>
      <c r="C15" s="273"/>
      <c r="D15" s="273"/>
      <c r="E15" s="273"/>
      <c r="F15" s="273"/>
      <c r="G15" s="273"/>
      <c r="H15" s="273"/>
      <c r="I15" s="273"/>
      <c r="J15" s="273"/>
      <c r="K15" s="273"/>
      <c r="L15" s="112"/>
    </row>
    <row r="16" spans="1:12" x14ac:dyDescent="0.2">
      <c r="A16" s="31"/>
      <c r="B16" s="31"/>
      <c r="C16" s="31"/>
      <c r="D16" s="31"/>
      <c r="E16" s="31"/>
      <c r="F16" s="31"/>
      <c r="G16" s="31"/>
      <c r="H16" s="31"/>
      <c r="I16" s="31"/>
      <c r="J16" s="31"/>
      <c r="K16" s="31"/>
      <c r="L16" s="31"/>
    </row>
    <row r="17" spans="1:12" ht="12.75" x14ac:dyDescent="0.2">
      <c r="A17" s="31" t="s">
        <v>182</v>
      </c>
      <c r="B17" s="31"/>
      <c r="C17" s="64"/>
      <c r="D17" s="31"/>
      <c r="E17" s="31"/>
      <c r="F17" s="31"/>
      <c r="G17" s="31"/>
      <c r="H17" s="31"/>
      <c r="I17" s="31"/>
      <c r="J17" s="123" t="str">
        <f>IF('Page 11'!J15="P","P","")</f>
        <v>P</v>
      </c>
      <c r="K17" s="42" t="s">
        <v>195</v>
      </c>
      <c r="L17" s="90"/>
    </row>
    <row r="18" spans="1:12" x14ac:dyDescent="0.2">
      <c r="A18" s="27"/>
      <c r="B18" s="31"/>
      <c r="C18" s="31"/>
      <c r="D18" s="31"/>
      <c r="E18" s="31"/>
      <c r="F18" s="27"/>
      <c r="G18" s="31"/>
      <c r="H18" s="31"/>
      <c r="I18" s="31"/>
      <c r="J18" s="110"/>
      <c r="K18" s="31"/>
      <c r="L18" s="90"/>
    </row>
    <row r="19" spans="1:12" ht="12" customHeight="1" x14ac:dyDescent="0.2">
      <c r="A19" s="273" t="s">
        <v>183</v>
      </c>
      <c r="B19" s="273"/>
      <c r="C19" s="273"/>
      <c r="D19" s="273"/>
      <c r="E19" s="273"/>
      <c r="F19" s="273"/>
      <c r="G19" s="273"/>
      <c r="H19" s="273"/>
      <c r="I19" s="273"/>
      <c r="J19" s="123" t="str">
        <f>IF('Page 11'!J15="P","","P")</f>
        <v/>
      </c>
      <c r="K19" s="128" t="s">
        <v>263</v>
      </c>
      <c r="L19" s="112"/>
    </row>
    <row r="20" spans="1:12" x14ac:dyDescent="0.2">
      <c r="A20" s="31"/>
      <c r="B20" s="31"/>
      <c r="C20" s="31"/>
      <c r="D20" s="31"/>
      <c r="E20" s="31"/>
      <c r="F20" s="27"/>
      <c r="G20" s="31"/>
      <c r="H20" s="31"/>
      <c r="I20" s="31"/>
      <c r="J20" s="111"/>
      <c r="K20" s="31"/>
      <c r="L20" s="31"/>
    </row>
    <row r="21" spans="1:12" x14ac:dyDescent="0.2">
      <c r="A21" s="31" t="s">
        <v>177</v>
      </c>
      <c r="B21" s="31"/>
      <c r="C21" s="31"/>
      <c r="D21" s="31"/>
      <c r="E21" s="31"/>
      <c r="F21" s="31"/>
      <c r="G21" s="31"/>
      <c r="H21" s="31"/>
      <c r="I21" s="31"/>
      <c r="J21" s="31"/>
      <c r="K21" s="31"/>
      <c r="L21" s="61"/>
    </row>
    <row r="22" spans="1:12" x14ac:dyDescent="0.2">
      <c r="A22" s="31" t="s">
        <v>179</v>
      </c>
      <c r="B22" s="31"/>
      <c r="C22" s="31"/>
      <c r="D22" s="99"/>
      <c r="E22" s="99"/>
      <c r="F22" s="99"/>
      <c r="G22" s="99"/>
      <c r="H22" s="31"/>
      <c r="I22" s="31" t="s">
        <v>178</v>
      </c>
      <c r="J22" s="99"/>
      <c r="K22" s="99"/>
      <c r="L22" s="61"/>
    </row>
    <row r="25" spans="1:12" x14ac:dyDescent="0.2">
      <c r="A25" s="37" t="s">
        <v>164</v>
      </c>
      <c r="B25" s="29"/>
      <c r="C25" s="26"/>
      <c r="D25" s="26"/>
      <c r="E25" s="32"/>
      <c r="F25" s="26"/>
      <c r="G25" s="76"/>
      <c r="H25" s="26"/>
      <c r="I25" s="26"/>
      <c r="J25" s="26"/>
      <c r="K25" s="106"/>
    </row>
    <row r="26" spans="1:12" x14ac:dyDescent="0.2">
      <c r="A26" s="25"/>
      <c r="B26" s="29"/>
      <c r="C26" s="26"/>
      <c r="D26" s="49"/>
      <c r="E26" s="32"/>
      <c r="F26" s="76"/>
      <c r="G26" s="76"/>
      <c r="H26" s="76" t="s">
        <v>151</v>
      </c>
      <c r="I26" s="76"/>
      <c r="J26" s="295" t="s">
        <v>167</v>
      </c>
      <c r="K26" s="295"/>
    </row>
    <row r="27" spans="1:12" x14ac:dyDescent="0.2">
      <c r="A27" s="25"/>
      <c r="B27" s="29"/>
      <c r="C27" s="26"/>
      <c r="D27" s="32" t="s">
        <v>153</v>
      </c>
      <c r="E27" s="32"/>
      <c r="F27" s="76" t="s">
        <v>166</v>
      </c>
      <c r="G27" s="76"/>
      <c r="H27" s="76" t="s">
        <v>154</v>
      </c>
      <c r="I27" s="76"/>
      <c r="J27" s="295"/>
      <c r="K27" s="295"/>
    </row>
    <row r="28" spans="1:12" x14ac:dyDescent="0.2">
      <c r="A28" s="26"/>
      <c r="B28" s="26"/>
      <c r="C28" s="26"/>
      <c r="D28" s="26"/>
      <c r="E28" s="32"/>
      <c r="F28" s="32"/>
      <c r="G28" s="76"/>
      <c r="H28" s="26"/>
      <c r="I28" s="26"/>
      <c r="J28" s="49"/>
      <c r="K28" s="107"/>
    </row>
    <row r="29" spans="1:12" x14ac:dyDescent="0.2">
      <c r="A29" s="26" t="s">
        <v>155</v>
      </c>
      <c r="B29" s="26"/>
      <c r="C29" s="26"/>
      <c r="D29" s="285" t="e">
        <f>'Page 8'!D9</f>
        <v>#DIV/0!</v>
      </c>
      <c r="E29" s="100">
        <v>90</v>
      </c>
      <c r="F29" s="292" t="e">
        <f>E11*D29</f>
        <v>#DIV/0!</v>
      </c>
      <c r="G29" s="100">
        <v>94</v>
      </c>
      <c r="H29" s="292">
        <f>'Page 8'!H34</f>
        <v>0</v>
      </c>
      <c r="I29" s="100">
        <v>98</v>
      </c>
      <c r="J29" s="292" t="e">
        <f>F29-H29</f>
        <v>#DIV/0!</v>
      </c>
      <c r="K29" s="100">
        <v>102</v>
      </c>
    </row>
    <row r="30" spans="1:12" x14ac:dyDescent="0.2">
      <c r="A30" s="26" t="s">
        <v>152</v>
      </c>
      <c r="B30" s="26"/>
      <c r="C30" s="26"/>
      <c r="D30" s="286"/>
      <c r="E30" s="100"/>
      <c r="F30" s="291"/>
      <c r="G30" s="102"/>
      <c r="H30" s="291"/>
      <c r="I30" s="102"/>
      <c r="J30" s="291"/>
      <c r="K30" s="100"/>
    </row>
    <row r="31" spans="1:12" x14ac:dyDescent="0.2">
      <c r="A31" s="26"/>
      <c r="B31" s="26"/>
      <c r="C31" s="26"/>
      <c r="D31" s="95"/>
      <c r="E31" s="100"/>
      <c r="F31" s="89"/>
      <c r="G31" s="102"/>
      <c r="H31" s="65"/>
      <c r="I31" s="102"/>
      <c r="J31" s="65"/>
      <c r="K31" s="100"/>
    </row>
    <row r="32" spans="1:12" x14ac:dyDescent="0.2">
      <c r="A32" s="26" t="s">
        <v>157</v>
      </c>
      <c r="B32" s="26"/>
      <c r="C32" s="26"/>
      <c r="D32" s="305">
        <f>'Page 8'!D12</f>
        <v>0</v>
      </c>
      <c r="E32" s="100">
        <v>91</v>
      </c>
      <c r="F32" s="292">
        <f>J11*D32</f>
        <v>0</v>
      </c>
      <c r="G32" s="100">
        <v>95</v>
      </c>
      <c r="H32" s="292">
        <f>'Page 8'!H37</f>
        <v>0</v>
      </c>
      <c r="I32" s="100">
        <v>99</v>
      </c>
      <c r="J32" s="292">
        <f>F32-H32</f>
        <v>0</v>
      </c>
      <c r="K32" s="100">
        <v>103</v>
      </c>
    </row>
    <row r="33" spans="1:12" x14ac:dyDescent="0.2">
      <c r="A33" s="26" t="s">
        <v>152</v>
      </c>
      <c r="B33" s="26"/>
      <c r="C33" s="26"/>
      <c r="D33" s="306"/>
      <c r="E33" s="100"/>
      <c r="F33" s="291"/>
      <c r="G33" s="102"/>
      <c r="H33" s="291"/>
      <c r="I33" s="102"/>
      <c r="J33" s="291"/>
      <c r="K33" s="100"/>
    </row>
    <row r="34" spans="1:12" x14ac:dyDescent="0.2">
      <c r="A34" s="26"/>
      <c r="B34" s="26"/>
      <c r="C34" s="26"/>
      <c r="D34" s="31"/>
      <c r="E34" s="100"/>
      <c r="F34" s="89"/>
      <c r="G34" s="102"/>
      <c r="H34" s="65"/>
      <c r="I34" s="102"/>
      <c r="J34" s="65"/>
      <c r="K34" s="100"/>
    </row>
    <row r="35" spans="1:12" x14ac:dyDescent="0.2">
      <c r="A35" s="26" t="s">
        <v>202</v>
      </c>
      <c r="B35" s="26"/>
      <c r="C35" s="26"/>
      <c r="D35" s="98">
        <v>0</v>
      </c>
      <c r="E35" s="100">
        <v>92</v>
      </c>
      <c r="F35" s="292">
        <f>E11*D35+D36+D37</f>
        <v>0</v>
      </c>
      <c r="G35" s="100">
        <v>96</v>
      </c>
      <c r="H35" s="292">
        <f>'Page 8'!H40</f>
        <v>0</v>
      </c>
      <c r="I35" s="100">
        <v>100</v>
      </c>
      <c r="J35" s="292">
        <f>F35-H35</f>
        <v>0</v>
      </c>
      <c r="K35" s="100">
        <v>104</v>
      </c>
    </row>
    <row r="36" spans="1:12" x14ac:dyDescent="0.2">
      <c r="A36" s="26" t="s">
        <v>203</v>
      </c>
      <c r="B36" s="26"/>
      <c r="C36" s="26"/>
      <c r="D36" s="51">
        <v>0</v>
      </c>
      <c r="E36" s="100" t="s">
        <v>188</v>
      </c>
      <c r="F36" s="291"/>
      <c r="G36" s="102"/>
      <c r="H36" s="291"/>
      <c r="I36" s="102"/>
      <c r="J36" s="291"/>
      <c r="K36" s="100"/>
    </row>
    <row r="37" spans="1:12" x14ac:dyDescent="0.2">
      <c r="A37" s="26" t="s">
        <v>204</v>
      </c>
      <c r="B37" s="26"/>
      <c r="C37" s="26"/>
      <c r="D37" s="51">
        <v>0</v>
      </c>
      <c r="E37" s="100" t="s">
        <v>189</v>
      </c>
      <c r="F37" s="89"/>
      <c r="G37" s="102"/>
      <c r="H37" s="65"/>
      <c r="I37" s="102"/>
      <c r="J37" s="65"/>
      <c r="K37" s="100"/>
    </row>
    <row r="38" spans="1:12" x14ac:dyDescent="0.2">
      <c r="A38" s="26"/>
      <c r="B38" s="26"/>
      <c r="C38" s="26"/>
      <c r="D38" s="31"/>
      <c r="E38" s="100"/>
      <c r="F38" s="89"/>
      <c r="G38" s="102"/>
      <c r="H38" s="65"/>
      <c r="I38" s="102"/>
      <c r="J38" s="65"/>
      <c r="K38" s="100"/>
    </row>
    <row r="39" spans="1:12" x14ac:dyDescent="0.2">
      <c r="A39" s="26" t="s">
        <v>162</v>
      </c>
      <c r="B39" s="26"/>
      <c r="C39" s="26"/>
      <c r="D39" s="288">
        <v>0.14299999999999999</v>
      </c>
      <c r="E39" s="100">
        <v>93</v>
      </c>
      <c r="F39" s="292">
        <f>E11*D39</f>
        <v>0</v>
      </c>
      <c r="G39" s="100">
        <v>97</v>
      </c>
      <c r="H39" s="292">
        <f>'Page 8'!H44</f>
        <v>0</v>
      </c>
      <c r="I39" s="100">
        <v>101</v>
      </c>
      <c r="J39" s="292">
        <f>F39-H39</f>
        <v>0</v>
      </c>
      <c r="K39" s="100">
        <v>105</v>
      </c>
    </row>
    <row r="40" spans="1:12" x14ac:dyDescent="0.2">
      <c r="A40" s="26" t="s">
        <v>152</v>
      </c>
      <c r="B40" s="26"/>
      <c r="C40" s="26"/>
      <c r="D40" s="289"/>
      <c r="E40" s="32"/>
      <c r="F40" s="291"/>
      <c r="G40" s="103"/>
      <c r="H40" s="291"/>
      <c r="I40" s="103"/>
      <c r="J40" s="291"/>
      <c r="K40" s="100"/>
    </row>
    <row r="41" spans="1:12" x14ac:dyDescent="0.2">
      <c r="A41" s="26"/>
      <c r="B41" s="26"/>
      <c r="C41" s="26"/>
      <c r="D41" s="26"/>
      <c r="E41" s="32"/>
      <c r="F41" s="78"/>
      <c r="G41" s="63"/>
      <c r="H41" s="96"/>
      <c r="I41" s="96"/>
      <c r="J41" s="96"/>
      <c r="K41" s="100"/>
    </row>
    <row r="42" spans="1:12" x14ac:dyDescent="0.2">
      <c r="A42" s="26" t="s">
        <v>163</v>
      </c>
      <c r="B42" s="26"/>
      <c r="C42" s="26"/>
      <c r="D42" s="26"/>
      <c r="E42" s="32"/>
      <c r="F42" s="78"/>
      <c r="G42" s="63"/>
      <c r="H42" s="78"/>
      <c r="I42" s="96"/>
      <c r="J42" s="292" t="e">
        <f>J29+J32+J35+J39</f>
        <v>#DIV/0!</v>
      </c>
      <c r="K42" s="100">
        <v>106</v>
      </c>
    </row>
    <row r="43" spans="1:12" x14ac:dyDescent="0.2">
      <c r="A43" s="26"/>
      <c r="B43" s="26"/>
      <c r="C43" s="26"/>
      <c r="D43" s="26"/>
      <c r="E43" s="32"/>
      <c r="F43" s="78"/>
      <c r="G43" s="63"/>
      <c r="H43" s="96"/>
      <c r="I43" s="96"/>
      <c r="J43" s="291"/>
      <c r="K43" s="100"/>
    </row>
    <row r="44" spans="1:12" x14ac:dyDescent="0.2">
      <c r="A44" s="20" t="s">
        <v>184</v>
      </c>
    </row>
    <row r="46" spans="1:12" ht="33.75" customHeight="1" x14ac:dyDescent="0.2">
      <c r="A46" s="273" t="s">
        <v>185</v>
      </c>
      <c r="B46" s="273"/>
      <c r="C46" s="273"/>
      <c r="D46" s="273"/>
      <c r="E46" s="273"/>
      <c r="F46" s="273"/>
      <c r="G46" s="273"/>
      <c r="H46" s="273"/>
      <c r="I46" s="273"/>
      <c r="J46" s="273"/>
      <c r="K46" s="273"/>
      <c r="L46" s="112"/>
    </row>
    <row r="47" spans="1:12" x14ac:dyDescent="0.2">
      <c r="A47" s="31"/>
    </row>
    <row r="48" spans="1:12" x14ac:dyDescent="0.2">
      <c r="A48" s="31" t="s">
        <v>186</v>
      </c>
      <c r="B48" s="31"/>
      <c r="C48" s="31"/>
      <c r="D48" s="31"/>
      <c r="E48" s="31"/>
      <c r="F48" s="31"/>
      <c r="G48" s="31"/>
      <c r="H48" s="31"/>
      <c r="I48" s="31"/>
      <c r="J48" s="31"/>
      <c r="K48" s="31"/>
      <c r="L48" s="61"/>
    </row>
    <row r="49" spans="1:12" x14ac:dyDescent="0.2">
      <c r="A49" s="31" t="s">
        <v>187</v>
      </c>
      <c r="B49" s="31"/>
      <c r="C49" s="31"/>
      <c r="D49" s="99"/>
      <c r="E49" s="99"/>
      <c r="F49" s="99"/>
      <c r="G49" s="99"/>
      <c r="H49" s="31"/>
      <c r="I49" s="31" t="s">
        <v>178</v>
      </c>
      <c r="J49" s="113"/>
      <c r="K49" s="99"/>
      <c r="L49" s="61"/>
    </row>
  </sheetData>
  <mergeCells count="24">
    <mergeCell ref="J42:J43"/>
    <mergeCell ref="A46:K46"/>
    <mergeCell ref="E9:F9"/>
    <mergeCell ref="E11:F11"/>
    <mergeCell ref="A13:K13"/>
    <mergeCell ref="A15:K15"/>
    <mergeCell ref="A19:I19"/>
    <mergeCell ref="D32:D33"/>
    <mergeCell ref="F32:F33"/>
    <mergeCell ref="H32:H33"/>
    <mergeCell ref="J32:J33"/>
    <mergeCell ref="F35:F36"/>
    <mergeCell ref="H35:H36"/>
    <mergeCell ref="J35:J36"/>
    <mergeCell ref="D39:D40"/>
    <mergeCell ref="F39:F40"/>
    <mergeCell ref="H39:H40"/>
    <mergeCell ref="D7:J7"/>
    <mergeCell ref="J26:K27"/>
    <mergeCell ref="D29:D30"/>
    <mergeCell ref="F29:F30"/>
    <mergeCell ref="H29:H30"/>
    <mergeCell ref="J29:J30"/>
    <mergeCell ref="J39:J40"/>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7'!$I$5=""</xm:f>
            <x14:dxf>
              <fill>
                <patternFill>
                  <bgColor rgb="FFDAEEF3"/>
                </patternFill>
              </fill>
            </x14:dxf>
          </x14:cfRule>
          <x14:cfRule type="expression" priority="2" id="{39ACBD02-8D4E-4249-8A9C-E3778F628A25}">
            <xm:f>'Page 7'!$I$5="P"</xm:f>
            <x14:dxf/>
          </x14:cfRule>
          <xm:sqref>J11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0"/>
  <sheetViews>
    <sheetView view="pageLayout" zoomScaleNormal="100" workbookViewId="0">
      <selection activeCell="H12" sqref="H12"/>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x14ac:dyDescent="0.2">
      <c r="A2" s="20" t="s">
        <v>181</v>
      </c>
    </row>
    <row r="3" spans="1:12" x14ac:dyDescent="0.2">
      <c r="A3" s="144" t="s">
        <v>228</v>
      </c>
    </row>
    <row r="5" spans="1:12" x14ac:dyDescent="0.2">
      <c r="A5" s="48" t="s">
        <v>199</v>
      </c>
    </row>
    <row r="7" spans="1:12" x14ac:dyDescent="0.2">
      <c r="A7" s="26" t="s">
        <v>170</v>
      </c>
      <c r="D7" s="301">
        <f>'Page 1'!F10</f>
        <v>0</v>
      </c>
      <c r="E7" s="302"/>
      <c r="F7" s="302"/>
      <c r="G7" s="302"/>
      <c r="H7" s="302"/>
      <c r="I7" s="302"/>
      <c r="J7" s="303"/>
      <c r="K7" s="93"/>
    </row>
    <row r="8" spans="1:12" x14ac:dyDescent="0.2">
      <c r="F8" s="14"/>
      <c r="G8" s="14"/>
      <c r="H8" s="14"/>
      <c r="I8" s="14"/>
      <c r="J8" s="14"/>
      <c r="K8" s="14"/>
    </row>
    <row r="9" spans="1:12" x14ac:dyDescent="0.2">
      <c r="A9" s="1" t="s">
        <v>171</v>
      </c>
      <c r="E9" s="297">
        <f>'Page 1'!F16</f>
        <v>0</v>
      </c>
      <c r="F9" s="298"/>
      <c r="G9" s="1" t="s">
        <v>172</v>
      </c>
      <c r="J9" s="162">
        <f>'Page 1'!F19</f>
        <v>0</v>
      </c>
      <c r="K9" s="19"/>
    </row>
    <row r="11" spans="1:12" x14ac:dyDescent="0.2">
      <c r="A11" s="1" t="s">
        <v>173</v>
      </c>
      <c r="E11" s="309">
        <f>IF('Page 6'!I6="P",'Page 6'!K46,'Page 7'!K12)</f>
        <v>0</v>
      </c>
      <c r="F11" s="310"/>
      <c r="G11" s="1" t="s">
        <v>174</v>
      </c>
      <c r="J11" s="183">
        <f>IF('Page 1'!I38="P",IF('Page 6'!I6="P",'Page 4'!K46,"Enter value"),E9)</f>
        <v>0</v>
      </c>
      <c r="K11" s="19"/>
    </row>
    <row r="13" spans="1:12" ht="67.5" customHeight="1" x14ac:dyDescent="0.2">
      <c r="A13" s="273" t="s">
        <v>349</v>
      </c>
      <c r="B13" s="273"/>
      <c r="C13" s="273"/>
      <c r="D13" s="273"/>
      <c r="E13" s="273"/>
      <c r="F13" s="273"/>
      <c r="G13" s="273"/>
      <c r="H13" s="273"/>
      <c r="I13" s="273"/>
      <c r="J13" s="273"/>
      <c r="K13" s="273"/>
      <c r="L13" s="112"/>
    </row>
    <row r="14" spans="1:12" x14ac:dyDescent="0.2">
      <c r="A14" s="31"/>
      <c r="B14" s="31"/>
      <c r="C14" s="31"/>
      <c r="D14" s="31"/>
      <c r="E14" s="31"/>
      <c r="F14" s="31"/>
      <c r="G14" s="31"/>
      <c r="H14" s="31"/>
      <c r="I14" s="31"/>
      <c r="J14" s="31"/>
      <c r="K14" s="31"/>
      <c r="L14" s="31"/>
    </row>
    <row r="15" spans="1:12" ht="33.75" customHeight="1" x14ac:dyDescent="0.2">
      <c r="A15" s="273" t="s">
        <v>351</v>
      </c>
      <c r="B15" s="273"/>
      <c r="C15" s="273"/>
      <c r="D15" s="273"/>
      <c r="E15" s="273"/>
      <c r="F15" s="273"/>
      <c r="G15" s="273"/>
      <c r="H15" s="273"/>
      <c r="I15" s="273"/>
      <c r="J15" s="273"/>
      <c r="K15" s="273"/>
      <c r="L15" s="112"/>
    </row>
    <row r="16" spans="1:12" x14ac:dyDescent="0.2">
      <c r="A16" s="31"/>
      <c r="B16" s="31"/>
      <c r="C16" s="31"/>
      <c r="D16" s="31"/>
      <c r="E16" s="31"/>
      <c r="F16" s="31"/>
      <c r="G16" s="31"/>
      <c r="H16" s="31"/>
      <c r="I16" s="31"/>
      <c r="J16" s="31"/>
      <c r="K16" s="31"/>
      <c r="L16" s="31"/>
    </row>
    <row r="17" spans="1:12" ht="12.75" x14ac:dyDescent="0.2">
      <c r="A17" s="31" t="s">
        <v>182</v>
      </c>
      <c r="B17" s="31"/>
      <c r="C17" s="64"/>
      <c r="D17" s="31"/>
      <c r="E17" s="31"/>
      <c r="F17" s="31"/>
      <c r="G17" s="31"/>
      <c r="H17" s="31"/>
      <c r="I17" s="31"/>
      <c r="J17" s="123" t="str">
        <f>IF('Page 12'!J15="P","P","")</f>
        <v>P</v>
      </c>
      <c r="K17" s="42" t="s">
        <v>264</v>
      </c>
      <c r="L17" s="90"/>
    </row>
    <row r="18" spans="1:12" x14ac:dyDescent="0.2">
      <c r="A18" s="27"/>
      <c r="B18" s="31"/>
      <c r="C18" s="31"/>
      <c r="D18" s="31"/>
      <c r="E18" s="31"/>
      <c r="F18" s="27"/>
      <c r="G18" s="31"/>
      <c r="H18" s="31"/>
      <c r="I18" s="31"/>
      <c r="J18" s="110"/>
      <c r="K18" s="31"/>
      <c r="L18" s="90"/>
    </row>
    <row r="19" spans="1:12" ht="12" customHeight="1" x14ac:dyDescent="0.2">
      <c r="A19" s="273" t="s">
        <v>183</v>
      </c>
      <c r="B19" s="273"/>
      <c r="C19" s="273"/>
      <c r="D19" s="273"/>
      <c r="E19" s="273"/>
      <c r="F19" s="273"/>
      <c r="G19" s="273"/>
      <c r="H19" s="273"/>
      <c r="I19" s="273"/>
      <c r="J19" s="123" t="str">
        <f>IF('Page 12'!J15="P","","P")</f>
        <v/>
      </c>
      <c r="K19" s="128" t="s">
        <v>265</v>
      </c>
      <c r="L19" s="112"/>
    </row>
    <row r="20" spans="1:12" x14ac:dyDescent="0.2">
      <c r="A20" s="31"/>
      <c r="B20" s="31"/>
      <c r="C20" s="31"/>
      <c r="D20" s="31"/>
      <c r="E20" s="31"/>
      <c r="F20" s="27"/>
      <c r="G20" s="31"/>
      <c r="H20" s="31"/>
      <c r="I20" s="31"/>
      <c r="J20" s="111"/>
      <c r="K20" s="31"/>
      <c r="L20" s="31"/>
    </row>
    <row r="21" spans="1:12" x14ac:dyDescent="0.2">
      <c r="A21" s="31" t="s">
        <v>177</v>
      </c>
      <c r="B21" s="31"/>
      <c r="C21" s="31"/>
      <c r="D21" s="31"/>
      <c r="E21" s="31"/>
      <c r="F21" s="31"/>
      <c r="G21" s="31"/>
      <c r="H21" s="31"/>
      <c r="I21" s="31"/>
      <c r="J21" s="31"/>
      <c r="K21" s="31"/>
      <c r="L21" s="61"/>
    </row>
    <row r="22" spans="1:12" x14ac:dyDescent="0.2">
      <c r="A22" s="31" t="s">
        <v>179</v>
      </c>
      <c r="B22" s="31"/>
      <c r="C22" s="31"/>
      <c r="D22" s="99"/>
      <c r="E22" s="99"/>
      <c r="F22" s="99"/>
      <c r="G22" s="99"/>
      <c r="H22" s="31"/>
      <c r="I22" s="31" t="s">
        <v>178</v>
      </c>
      <c r="J22" s="99"/>
      <c r="K22" s="99"/>
      <c r="L22" s="61"/>
    </row>
    <row r="25" spans="1:12" x14ac:dyDescent="0.2">
      <c r="A25" s="37" t="s">
        <v>164</v>
      </c>
      <c r="B25" s="29"/>
      <c r="C25" s="26"/>
      <c r="D25" s="26"/>
      <c r="E25" s="143"/>
      <c r="F25" s="26"/>
      <c r="G25" s="76"/>
      <c r="H25" s="26"/>
      <c r="I25" s="26"/>
      <c r="J25" s="26"/>
      <c r="K25" s="106"/>
    </row>
    <row r="26" spans="1:12" x14ac:dyDescent="0.2">
      <c r="A26" s="25"/>
      <c r="B26" s="29"/>
      <c r="C26" s="26"/>
      <c r="D26" s="49"/>
      <c r="E26" s="143"/>
      <c r="F26" s="76"/>
      <c r="G26" s="76"/>
      <c r="H26" s="76" t="s">
        <v>151</v>
      </c>
      <c r="I26" s="76"/>
      <c r="J26" s="295" t="s">
        <v>167</v>
      </c>
      <c r="K26" s="295"/>
    </row>
    <row r="27" spans="1:12" x14ac:dyDescent="0.2">
      <c r="A27" s="25"/>
      <c r="B27" s="29"/>
      <c r="C27" s="26"/>
      <c r="D27" s="143" t="s">
        <v>153</v>
      </c>
      <c r="E27" s="143"/>
      <c r="F27" s="76" t="s">
        <v>166</v>
      </c>
      <c r="G27" s="76"/>
      <c r="H27" s="76" t="s">
        <v>154</v>
      </c>
      <c r="I27" s="76"/>
      <c r="J27" s="295"/>
      <c r="K27" s="295"/>
    </row>
    <row r="28" spans="1:12" x14ac:dyDescent="0.2">
      <c r="A28" s="26"/>
      <c r="B28" s="26"/>
      <c r="C28" s="26"/>
      <c r="D28" s="26"/>
      <c r="E28" s="143"/>
      <c r="F28" s="143"/>
      <c r="G28" s="76"/>
      <c r="H28" s="26"/>
      <c r="I28" s="26"/>
      <c r="J28" s="49"/>
      <c r="K28" s="107"/>
    </row>
    <row r="29" spans="1:12" x14ac:dyDescent="0.2">
      <c r="A29" s="26" t="s">
        <v>155</v>
      </c>
      <c r="B29" s="26"/>
      <c r="C29" s="26"/>
      <c r="D29" s="285" t="e">
        <f>'Page 9'!D9</f>
        <v>#DIV/0!</v>
      </c>
      <c r="E29" s="100" t="s">
        <v>286</v>
      </c>
      <c r="F29" s="292" t="e">
        <f>E11*D29</f>
        <v>#DIV/0!</v>
      </c>
      <c r="G29" s="100" t="s">
        <v>292</v>
      </c>
      <c r="H29" s="292">
        <f>'Page 9'!H35</f>
        <v>0</v>
      </c>
      <c r="I29" s="100" t="s">
        <v>296</v>
      </c>
      <c r="J29" s="292" t="e">
        <f>F29-H29</f>
        <v>#DIV/0!</v>
      </c>
      <c r="K29" s="100" t="s">
        <v>300</v>
      </c>
    </row>
    <row r="30" spans="1:12" x14ac:dyDescent="0.2">
      <c r="A30" s="26" t="s">
        <v>152</v>
      </c>
      <c r="B30" s="26"/>
      <c r="C30" s="26"/>
      <c r="D30" s="286"/>
      <c r="E30" s="100"/>
      <c r="F30" s="291"/>
      <c r="G30" s="102"/>
      <c r="H30" s="291"/>
      <c r="I30" s="102"/>
      <c r="J30" s="291"/>
      <c r="K30" s="100"/>
    </row>
    <row r="31" spans="1:12" x14ac:dyDescent="0.2">
      <c r="A31" s="26"/>
      <c r="B31" s="26"/>
      <c r="C31" s="26"/>
      <c r="D31" s="95"/>
      <c r="E31" s="100"/>
      <c r="F31" s="89"/>
      <c r="G31" s="102"/>
      <c r="H31" s="65"/>
      <c r="I31" s="102"/>
      <c r="J31" s="65"/>
      <c r="K31" s="100"/>
    </row>
    <row r="32" spans="1:12" x14ac:dyDescent="0.2">
      <c r="A32" s="26" t="s">
        <v>157</v>
      </c>
      <c r="B32" s="26"/>
      <c r="C32" s="26"/>
      <c r="D32" s="305">
        <f>'Page 9'!D12</f>
        <v>0</v>
      </c>
      <c r="E32" s="100" t="s">
        <v>287</v>
      </c>
      <c r="F32" s="292">
        <f>J11*D32</f>
        <v>0</v>
      </c>
      <c r="G32" s="100" t="s">
        <v>293</v>
      </c>
      <c r="H32" s="292">
        <f>'Page 9'!H38</f>
        <v>0</v>
      </c>
      <c r="I32" s="100" t="s">
        <v>297</v>
      </c>
      <c r="J32" s="292">
        <f>F32-H32</f>
        <v>0</v>
      </c>
      <c r="K32" s="100" t="s">
        <v>301</v>
      </c>
    </row>
    <row r="33" spans="1:12" x14ac:dyDescent="0.2">
      <c r="A33" s="26" t="s">
        <v>152</v>
      </c>
      <c r="B33" s="26"/>
      <c r="C33" s="26"/>
      <c r="D33" s="306"/>
      <c r="E33" s="100"/>
      <c r="F33" s="291"/>
      <c r="G33" s="102"/>
      <c r="H33" s="291"/>
      <c r="I33" s="102"/>
      <c r="J33" s="291"/>
      <c r="K33" s="100"/>
    </row>
    <row r="34" spans="1:12" x14ac:dyDescent="0.2">
      <c r="A34" s="26"/>
      <c r="B34" s="26"/>
      <c r="C34" s="26"/>
      <c r="D34" s="31"/>
      <c r="E34" s="100"/>
      <c r="F34" s="89"/>
      <c r="G34" s="102"/>
      <c r="H34" s="65"/>
      <c r="I34" s="102"/>
      <c r="J34" s="65"/>
      <c r="K34" s="100"/>
    </row>
    <row r="35" spans="1:12" x14ac:dyDescent="0.2">
      <c r="A35" s="26" t="s">
        <v>202</v>
      </c>
      <c r="B35" s="26"/>
      <c r="C35" s="26"/>
      <c r="D35" s="98">
        <v>0</v>
      </c>
      <c r="E35" s="100" t="s">
        <v>288</v>
      </c>
      <c r="F35" s="292">
        <f>E11*D35+D36+D37+D38</f>
        <v>0</v>
      </c>
      <c r="G35" s="100" t="s">
        <v>294</v>
      </c>
      <c r="H35" s="292">
        <f>'Page 9'!H41</f>
        <v>0</v>
      </c>
      <c r="I35" s="100" t="s">
        <v>298</v>
      </c>
      <c r="J35" s="292">
        <f>F35-H35</f>
        <v>0</v>
      </c>
      <c r="K35" s="100" t="s">
        <v>302</v>
      </c>
    </row>
    <row r="36" spans="1:12" x14ac:dyDescent="0.2">
      <c r="A36" s="26" t="s">
        <v>203</v>
      </c>
      <c r="B36" s="26"/>
      <c r="C36" s="26"/>
      <c r="D36" s="51">
        <v>0</v>
      </c>
      <c r="E36" s="100" t="s">
        <v>289</v>
      </c>
      <c r="F36" s="291"/>
      <c r="G36" s="102"/>
      <c r="H36" s="291"/>
      <c r="I36" s="102"/>
      <c r="J36" s="291"/>
      <c r="K36" s="100"/>
    </row>
    <row r="37" spans="1:12" x14ac:dyDescent="0.2">
      <c r="A37" s="26" t="s">
        <v>204</v>
      </c>
      <c r="B37" s="26"/>
      <c r="C37" s="26"/>
      <c r="D37" s="51">
        <v>0</v>
      </c>
      <c r="E37" s="100" t="s">
        <v>290</v>
      </c>
      <c r="F37" s="89"/>
      <c r="G37" s="102"/>
      <c r="H37" s="65"/>
      <c r="I37" s="102"/>
      <c r="J37" s="65"/>
      <c r="K37" s="100"/>
    </row>
    <row r="38" spans="1:12" x14ac:dyDescent="0.2">
      <c r="A38" s="26" t="s">
        <v>334</v>
      </c>
      <c r="B38" s="26"/>
      <c r="C38" s="26"/>
      <c r="D38" s="51">
        <v>0</v>
      </c>
      <c r="E38" s="100" t="s">
        <v>337</v>
      </c>
      <c r="F38" s="89"/>
      <c r="G38" s="102"/>
      <c r="H38" s="65"/>
      <c r="I38" s="102"/>
      <c r="J38" s="65"/>
      <c r="K38" s="100"/>
    </row>
    <row r="39" spans="1:12" x14ac:dyDescent="0.2">
      <c r="A39" s="26"/>
      <c r="B39" s="26"/>
      <c r="C39" s="26"/>
      <c r="D39" s="31"/>
      <c r="E39" s="100"/>
      <c r="F39" s="89"/>
      <c r="G39" s="102"/>
      <c r="H39" s="65"/>
      <c r="I39" s="102"/>
      <c r="J39" s="65"/>
      <c r="K39" s="100"/>
    </row>
    <row r="40" spans="1:12" x14ac:dyDescent="0.2">
      <c r="A40" s="26" t="s">
        <v>162</v>
      </c>
      <c r="B40" s="26"/>
      <c r="C40" s="26"/>
      <c r="D40" s="288">
        <v>0.14299999999999999</v>
      </c>
      <c r="E40" s="100" t="s">
        <v>279</v>
      </c>
      <c r="F40" s="292">
        <f>E11*D40</f>
        <v>0</v>
      </c>
      <c r="G40" s="100" t="s">
        <v>295</v>
      </c>
      <c r="H40" s="292">
        <f>'Page 9'!H46</f>
        <v>0</v>
      </c>
      <c r="I40" s="100" t="s">
        <v>299</v>
      </c>
      <c r="J40" s="292">
        <f>F40-H40</f>
        <v>0</v>
      </c>
      <c r="K40" s="100" t="s">
        <v>303</v>
      </c>
    </row>
    <row r="41" spans="1:12" x14ac:dyDescent="0.2">
      <c r="A41" s="26" t="s">
        <v>152</v>
      </c>
      <c r="B41" s="26"/>
      <c r="C41" s="26"/>
      <c r="D41" s="289"/>
      <c r="E41" s="143"/>
      <c r="F41" s="291"/>
      <c r="G41" s="103"/>
      <c r="H41" s="291"/>
      <c r="I41" s="103"/>
      <c r="J41" s="291"/>
      <c r="K41" s="100"/>
    </row>
    <row r="42" spans="1:12" x14ac:dyDescent="0.2">
      <c r="A42" s="26"/>
      <c r="B42" s="26"/>
      <c r="C42" s="26"/>
      <c r="D42" s="26"/>
      <c r="E42" s="143"/>
      <c r="F42" s="78"/>
      <c r="G42" s="63"/>
      <c r="H42" s="96"/>
      <c r="I42" s="96"/>
      <c r="J42" s="96"/>
      <c r="K42" s="100"/>
    </row>
    <row r="43" spans="1:12" x14ac:dyDescent="0.2">
      <c r="A43" s="26" t="s">
        <v>163</v>
      </c>
      <c r="B43" s="26"/>
      <c r="C43" s="26"/>
      <c r="D43" s="26"/>
      <c r="E43" s="143"/>
      <c r="F43" s="78"/>
      <c r="G43" s="63"/>
      <c r="H43" s="78"/>
      <c r="I43" s="96"/>
      <c r="J43" s="292" t="e">
        <f>J29+J32+J35+J40</f>
        <v>#DIV/0!</v>
      </c>
      <c r="K43" s="100" t="s">
        <v>304</v>
      </c>
    </row>
    <row r="44" spans="1:12" x14ac:dyDescent="0.2">
      <c r="A44" s="26"/>
      <c r="B44" s="26"/>
      <c r="C44" s="26"/>
      <c r="D44" s="26"/>
      <c r="E44" s="143"/>
      <c r="F44" s="78"/>
      <c r="G44" s="63"/>
      <c r="H44" s="96"/>
      <c r="I44" s="96"/>
      <c r="J44" s="291"/>
      <c r="K44" s="100"/>
    </row>
    <row r="45" spans="1:12" x14ac:dyDescent="0.2">
      <c r="A45" s="20" t="s">
        <v>184</v>
      </c>
    </row>
    <row r="47" spans="1:12" ht="33.75" customHeight="1" x14ac:dyDescent="0.2">
      <c r="A47" s="273" t="s">
        <v>185</v>
      </c>
      <c r="B47" s="273"/>
      <c r="C47" s="273"/>
      <c r="D47" s="273"/>
      <c r="E47" s="273"/>
      <c r="F47" s="273"/>
      <c r="G47" s="273"/>
      <c r="H47" s="273"/>
      <c r="I47" s="273"/>
      <c r="J47" s="273"/>
      <c r="K47" s="273"/>
      <c r="L47" s="112"/>
    </row>
    <row r="48" spans="1:12" x14ac:dyDescent="0.2">
      <c r="A48" s="31"/>
    </row>
    <row r="49" spans="1:12" x14ac:dyDescent="0.2">
      <c r="A49" s="31" t="s">
        <v>186</v>
      </c>
      <c r="B49" s="31"/>
      <c r="C49" s="31"/>
      <c r="D49" s="31"/>
      <c r="E49" s="31"/>
      <c r="F49" s="31"/>
      <c r="G49" s="31"/>
      <c r="H49" s="31"/>
      <c r="I49" s="31"/>
      <c r="J49" s="31"/>
      <c r="K49" s="31"/>
      <c r="L49" s="61"/>
    </row>
    <row r="50" spans="1:12" x14ac:dyDescent="0.2">
      <c r="A50" s="31" t="s">
        <v>187</v>
      </c>
      <c r="B50" s="31"/>
      <c r="C50" s="31"/>
      <c r="D50" s="99"/>
      <c r="E50" s="99"/>
      <c r="F50" s="99"/>
      <c r="G50" s="99"/>
      <c r="H50" s="31"/>
      <c r="I50" s="31" t="s">
        <v>178</v>
      </c>
      <c r="J50" s="113"/>
      <c r="K50" s="99"/>
      <c r="L50" s="61"/>
    </row>
  </sheetData>
  <mergeCells count="24">
    <mergeCell ref="D32:D33"/>
    <mergeCell ref="F32:F33"/>
    <mergeCell ref="H32:H33"/>
    <mergeCell ref="J32:J33"/>
    <mergeCell ref="D7:J7"/>
    <mergeCell ref="E9:F9"/>
    <mergeCell ref="E11:F11"/>
    <mergeCell ref="A13:K13"/>
    <mergeCell ref="A15:K15"/>
    <mergeCell ref="A19:I19"/>
    <mergeCell ref="J26:K27"/>
    <mergeCell ref="D29:D30"/>
    <mergeCell ref="F29:F30"/>
    <mergeCell ref="H29:H30"/>
    <mergeCell ref="J29:J30"/>
    <mergeCell ref="J43:J44"/>
    <mergeCell ref="A47:K47"/>
    <mergeCell ref="F35:F36"/>
    <mergeCell ref="H35:H36"/>
    <mergeCell ref="J35:J36"/>
    <mergeCell ref="D40:D41"/>
    <mergeCell ref="F40:F41"/>
    <mergeCell ref="H40:H41"/>
    <mergeCell ref="J40:J41"/>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7'!$I$5=""</xm:f>
            <x14:dxf>
              <fill>
                <patternFill>
                  <bgColor rgb="FFDAEEF3"/>
                </patternFill>
              </fill>
            </x14:dxf>
          </x14:cfRule>
          <x14:cfRule type="expression" priority="2" id="{35DE22EA-B9EC-4BD8-9174-BC6A768E628C}">
            <xm:f>'Page 7'!$I$5="P"</xm:f>
            <x14:dxf/>
          </x14:cfRule>
          <xm:sqref>J11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workbookViewId="0">
      <selection activeCell="B8" sqref="B8"/>
    </sheetView>
  </sheetViews>
  <sheetFormatPr defaultRowHeight="12.75" x14ac:dyDescent="0.2"/>
  <cols>
    <col min="3" max="4" width="9.140625" style="124"/>
  </cols>
  <sheetData>
    <row r="1" spans="1:4" x14ac:dyDescent="0.2">
      <c r="B1" t="s">
        <v>196</v>
      </c>
      <c r="C1" s="124" t="s">
        <v>197</v>
      </c>
      <c r="D1" s="124" t="s">
        <v>198</v>
      </c>
    </row>
    <row r="2" spans="1:4" x14ac:dyDescent="0.2">
      <c r="A2" s="120" t="s">
        <v>195</v>
      </c>
      <c r="C2" s="124">
        <v>0.05</v>
      </c>
      <c r="D2" s="124">
        <v>0.14299999999999999</v>
      </c>
    </row>
    <row r="3" spans="1:4" x14ac:dyDescent="0.2">
      <c r="A3" s="120"/>
      <c r="B3">
        <v>15432</v>
      </c>
      <c r="C3" s="124">
        <v>5.6000000000000001E-2</v>
      </c>
    </row>
    <row r="4" spans="1:4" x14ac:dyDescent="0.2">
      <c r="B4">
        <v>21478</v>
      </c>
      <c r="C4" s="124">
        <v>7.0999999999999994E-2</v>
      </c>
    </row>
    <row r="5" spans="1:4" x14ac:dyDescent="0.2">
      <c r="B5">
        <v>26824</v>
      </c>
      <c r="C5" s="124">
        <v>9.2999999999999999E-2</v>
      </c>
    </row>
    <row r="6" spans="1:4" x14ac:dyDescent="0.2">
      <c r="B6">
        <v>47846</v>
      </c>
      <c r="C6" s="124">
        <v>0.125</v>
      </c>
    </row>
    <row r="7" spans="1:4" x14ac:dyDescent="0.2">
      <c r="B7">
        <v>70631</v>
      </c>
      <c r="C7" s="124">
        <v>0.13500000000000001</v>
      </c>
    </row>
    <row r="8" spans="1:4" x14ac:dyDescent="0.2">
      <c r="B8">
        <v>111377</v>
      </c>
      <c r="C8" s="124">
        <v>0.14499999999999999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klawrenc</cp:lastModifiedBy>
  <cp:lastPrinted>2016-11-14T10:27:21Z</cp:lastPrinted>
  <dcterms:created xsi:type="dcterms:W3CDTF">2016-09-19T08:51:39Z</dcterms:created>
  <dcterms:modified xsi:type="dcterms:W3CDTF">2017-01-31T10:52:55Z</dcterms:modified>
</cp:coreProperties>
</file>